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6\Q2-Jun-26\FS\"/>
    </mc:Choice>
  </mc:AlternateContent>
  <xr:revisionPtr revIDLastSave="0" documentId="13_ncr:1_{1DB100BF-311C-4E7E-B5DE-F3181548B63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Financial Position" sheetId="4" r:id="rId1"/>
    <sheet name="Profit or Loss_3mth" sheetId="6" r:id="rId2"/>
    <sheet name="Profit or Loss_6mth" sheetId="7" r:id="rId3"/>
  </sheets>
  <externalReferences>
    <externalReference r:id="rId4"/>
  </externalReferences>
  <definedNames>
    <definedName name="AsatDate">[1]Menu!$F$7</definedName>
    <definedName name="F_906">#REF!</definedName>
    <definedName name="_xlnm.Print_Titles" localSheetId="0">'Financial Position'!$1:$7</definedName>
    <definedName name="_xlnm.Print_Titles" localSheetId="1">'Profit or Loss_3mth'!$1:$8</definedName>
    <definedName name="_xlnm.Print_Titles" localSheetId="2">'Profit or Loss_6mth'!$1:$7</definedName>
    <definedName name="Q_Sum_ชุดแร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7" l="1"/>
  <c r="I56" i="7"/>
  <c r="M54" i="7"/>
  <c r="I54" i="7"/>
  <c r="M63" i="7" l="1"/>
  <c r="M60" i="7"/>
  <c r="M62" i="7" s="1"/>
  <c r="M53" i="7"/>
  <c r="I63" i="7"/>
  <c r="I60" i="7"/>
  <c r="I62" i="7" s="1"/>
  <c r="I58" i="7"/>
  <c r="I53" i="7"/>
  <c r="M29" i="7"/>
  <c r="M14" i="7"/>
  <c r="M11" i="7"/>
  <c r="M22" i="7" s="1"/>
  <c r="M31" i="7" s="1"/>
  <c r="M33" i="7" s="1"/>
  <c r="I29" i="7"/>
  <c r="I14" i="7"/>
  <c r="I11" i="7"/>
  <c r="I22" i="7" s="1"/>
  <c r="I31" i="7" s="1"/>
  <c r="I33" i="7" s="1"/>
  <c r="K53" i="7"/>
  <c r="G53" i="7"/>
  <c r="K29" i="7"/>
  <c r="G29" i="7"/>
  <c r="K14" i="7"/>
  <c r="G14" i="7"/>
  <c r="K11" i="7"/>
  <c r="G11" i="7"/>
  <c r="Q54" i="6"/>
  <c r="Q30" i="6"/>
  <c r="Q14" i="6"/>
  <c r="Q11" i="6"/>
  <c r="Q23" i="6" s="1"/>
  <c r="K54" i="6"/>
  <c r="K30" i="6"/>
  <c r="K14" i="6"/>
  <c r="K11" i="6"/>
  <c r="K23" i="6" s="1"/>
  <c r="K32" i="6" s="1"/>
  <c r="K34" i="6" s="1"/>
  <c r="O54" i="6"/>
  <c r="O30" i="6"/>
  <c r="O14" i="6"/>
  <c r="O11" i="6"/>
  <c r="O23" i="6" s="1"/>
  <c r="O32" i="6" s="1"/>
  <c r="O34" i="6" s="1"/>
  <c r="O57" i="6" s="1"/>
  <c r="I54" i="6"/>
  <c r="I30" i="6"/>
  <c r="I14" i="6"/>
  <c r="I23" i="6" s="1"/>
  <c r="I32" i="6" s="1"/>
  <c r="I34" i="6" s="1"/>
  <c r="I11" i="6"/>
  <c r="Q32" i="6" l="1"/>
  <c r="Q34" i="6" s="1"/>
  <c r="K55" i="6"/>
  <c r="K61" i="6" s="1"/>
  <c r="K63" i="6" s="1"/>
  <c r="K57" i="6"/>
  <c r="K59" i="6" s="1"/>
  <c r="M58" i="7"/>
  <c r="G22" i="7"/>
  <c r="G31" i="7" s="1"/>
  <c r="G33" i="7" s="1"/>
  <c r="G54" i="7" s="1"/>
  <c r="G60" i="7" s="1"/>
  <c r="G62" i="7" s="1"/>
  <c r="K22" i="7"/>
  <c r="K31" i="7" s="1"/>
  <c r="K33" i="7" s="1"/>
  <c r="K56" i="7" s="1"/>
  <c r="K64" i="6"/>
  <c r="O55" i="6"/>
  <c r="O61" i="6" s="1"/>
  <c r="O63" i="6" s="1"/>
  <c r="I57" i="6"/>
  <c r="I55" i="6"/>
  <c r="I61" i="6" s="1"/>
  <c r="I63" i="6" s="1"/>
  <c r="Q57" i="6" l="1"/>
  <c r="Q55" i="6"/>
  <c r="Q61" i="6" s="1"/>
  <c r="Q63" i="6" s="1"/>
  <c r="G56" i="7"/>
  <c r="G63" i="7" s="1"/>
  <c r="K54" i="7"/>
  <c r="K60" i="7" s="1"/>
  <c r="K62" i="7" s="1"/>
  <c r="K58" i="7"/>
  <c r="K63" i="7"/>
  <c r="O59" i="6"/>
  <c r="O64" i="6"/>
  <c r="I59" i="6"/>
  <c r="I64" i="6"/>
  <c r="Q64" i="6" l="1"/>
  <c r="Q59" i="6"/>
  <c r="G58" i="7"/>
  <c r="H79" i="4" l="1"/>
  <c r="D79" i="4"/>
  <c r="H77" i="4" l="1"/>
  <c r="H75" i="4"/>
  <c r="H59" i="4"/>
  <c r="H78" i="4" s="1"/>
  <c r="H24" i="4"/>
  <c r="D75" i="4"/>
  <c r="D77" i="4" s="1"/>
  <c r="D59" i="4"/>
  <c r="D24" i="4"/>
  <c r="D78" i="4" l="1"/>
  <c r="G54" i="6" l="1"/>
  <c r="M30" i="6"/>
  <c r="M14" i="6"/>
  <c r="M11" i="6"/>
  <c r="G30" i="6"/>
  <c r="G14" i="6"/>
  <c r="G11" i="6"/>
  <c r="F75" i="4"/>
  <c r="B75" i="4"/>
  <c r="F24" i="4"/>
  <c r="G23" i="6" l="1"/>
  <c r="G32" i="6" s="1"/>
  <c r="G34" i="6" s="1"/>
  <c r="M23" i="6"/>
  <c r="M32" i="6" s="1"/>
  <c r="M34" i="6" s="1"/>
  <c r="M57" i="6" s="1"/>
  <c r="G57" i="6" l="1"/>
  <c r="G64" i="6" s="1"/>
  <c r="G55" i="6"/>
  <c r="G61" i="6" s="1"/>
  <c r="G63" i="6" s="1"/>
  <c r="G59" i="6" l="1"/>
  <c r="M54" i="6"/>
  <c r="B24" i="4" l="1"/>
  <c r="M55" i="6" l="1"/>
  <c r="M61" i="6" s="1"/>
  <c r="M63" i="6" s="1"/>
  <c r="F59" i="4"/>
  <c r="B59" i="4"/>
  <c r="B77" i="4"/>
  <c r="F77" i="4"/>
  <c r="M59" i="6" l="1"/>
  <c r="F78" i="4"/>
  <c r="F79" i="4" s="1"/>
  <c r="B78" i="4"/>
  <c r="B79" i="4" s="1"/>
  <c r="M64" i="6" l="1"/>
</calcChain>
</file>

<file path=xl/sharedStrings.xml><?xml version="1.0" encoding="utf-8"?>
<sst xmlns="http://schemas.openxmlformats.org/spreadsheetml/2006/main" count="197" uniqueCount="120">
  <si>
    <t xml:space="preserve"> BANGKOK  BANK  PUBLIC  COMPANY  LIMITED  AND  SUBSIDIARIES</t>
  </si>
  <si>
    <t>CONSOLIDATED</t>
  </si>
  <si>
    <t>CASH</t>
  </si>
  <si>
    <t>PREMISES  AND  EQUIPMENT,  NET</t>
  </si>
  <si>
    <t>OTHER  ASSETS,  NET</t>
  </si>
  <si>
    <t>TOTAL  ASSETS</t>
  </si>
  <si>
    <t>ASSETS</t>
  </si>
  <si>
    <t>LIABILITIES  AND  SHAREHOLDERS’  EQUITY</t>
  </si>
  <si>
    <t>DEPOSITS</t>
  </si>
  <si>
    <t>OTHER  LIABILITIES</t>
  </si>
  <si>
    <t xml:space="preserve"> TOTAL  LIABILITIES</t>
  </si>
  <si>
    <t>SHAREHOLDERS’  EQUITY</t>
  </si>
  <si>
    <t>SHARE  CAPITAL</t>
  </si>
  <si>
    <t xml:space="preserve"> Issued and paid-up share capital</t>
  </si>
  <si>
    <t>RETAINED  EARNINGS</t>
  </si>
  <si>
    <t xml:space="preserve"> Appropriated</t>
  </si>
  <si>
    <t xml:space="preserve"> Unappropriated</t>
  </si>
  <si>
    <t>Baht : '000</t>
  </si>
  <si>
    <t xml:space="preserve"> TOTAL SHAREHOLDERS’  EQUITY</t>
  </si>
  <si>
    <t>Others</t>
  </si>
  <si>
    <t>Legal reserve</t>
  </si>
  <si>
    <t>DERIVATIVES ASSETS</t>
  </si>
  <si>
    <t xml:space="preserve">INVESTMENTS, NET </t>
  </si>
  <si>
    <t xml:space="preserve">LOANS TO CUSTOMERS  AND  ACCRUED </t>
  </si>
  <si>
    <t>PROPERTIES  FOR  SALE, NET</t>
  </si>
  <si>
    <t>DERIVATIVES LIABILITIES</t>
  </si>
  <si>
    <t xml:space="preserve">DEBT ISSUED AND BORROWINGS </t>
  </si>
  <si>
    <t>OTHER RESERVES</t>
  </si>
  <si>
    <t>NON-CONTROLLING INTEREST</t>
  </si>
  <si>
    <t>TOTAL  LIABILITIES  AND SHAREHOLDERS’  EQUITY</t>
  </si>
  <si>
    <t>THE BANK</t>
  </si>
  <si>
    <t>INTERBANK  AND  MONEY  MARKET  ITEMS, NET</t>
  </si>
  <si>
    <t xml:space="preserve">INVESTMENTS IN SUBSIDIARIES AND ASSOCIATES, NET </t>
  </si>
  <si>
    <t>LIABILITY  PAYABLE  ON  DEMAND</t>
  </si>
  <si>
    <t xml:space="preserve">PROVISIONS </t>
  </si>
  <si>
    <t>3,998,345,000 common shares of Baht 10 each</t>
  </si>
  <si>
    <t>1,908,842,894 common shares of Baht 10 each</t>
  </si>
  <si>
    <t xml:space="preserve"> TOTAL BANK'S  EQUITY</t>
  </si>
  <si>
    <t>1,655,000 preferred shares of Baht 10 each</t>
  </si>
  <si>
    <t>INTEREST RECEIVABLES, NET</t>
  </si>
  <si>
    <t>PREMIUM  ON  COMMON  SHARES</t>
  </si>
  <si>
    <t>(UNAUDITED)</t>
  </si>
  <si>
    <t>DEFERRED  TAX  ASSETS</t>
  </si>
  <si>
    <t>DEFERRED  TAX  LIABILITIES</t>
  </si>
  <si>
    <t xml:space="preserve">STATEMENT OF FINANCIAL POSITION </t>
  </si>
  <si>
    <t>INTERBANK  AND  MONEY  MARKET  ITEMS</t>
  </si>
  <si>
    <t>COLLATERAL PLACED WITH FINANCIAL COUNTERPARTIES</t>
  </si>
  <si>
    <t>FINANCIAL ASSETS MEASURED AT FAIR VALUE</t>
  </si>
  <si>
    <t>THROUGH PROFIT OR LOSS</t>
  </si>
  <si>
    <t>FINANCIAL LIABILITIES MEASURED AT FAIR VALUE</t>
  </si>
  <si>
    <t>GOODWILL AND OTHER INTANGIBLE ASSETS, NET</t>
  </si>
  <si>
    <t xml:space="preserve"> Registered share capital</t>
  </si>
  <si>
    <t>BANGKOK BANK PUBLIC COMPANY LIMITED AND SUBSIDIARIES</t>
  </si>
  <si>
    <t>STATEMENTS OF PROFIT OR LOSS AND OTHER COMPREHENSIVE INCOME</t>
  </si>
  <si>
    <t xml:space="preserve">FOR THE THREE-MONTH  PERIOD ENDED </t>
  </si>
  <si>
    <t>INTEREST INCOME</t>
  </si>
  <si>
    <t>INTEREST EXPENSES</t>
  </si>
  <si>
    <t>NET INTEREST INCOME</t>
  </si>
  <si>
    <t>FEES AND SERVICE INCOME</t>
  </si>
  <si>
    <t>FEES AND SERVICE EXPENSES</t>
  </si>
  <si>
    <t>NET FEES AND SERVICE INCOME</t>
  </si>
  <si>
    <t>MEASURED AT FAIR VALUE THROUGH PROFIT OR LOSS</t>
  </si>
  <si>
    <t>SHARE OF PROFIT FROM INVESTMENT USING EQUITY METHOD</t>
  </si>
  <si>
    <t>GAINS ON DISPOSAL OF ASSETS</t>
  </si>
  <si>
    <t>DIVIDEND INCOME</t>
  </si>
  <si>
    <t>OTHER OPERATING INCOME</t>
  </si>
  <si>
    <t>TOTAL OPERATING INCOME</t>
  </si>
  <si>
    <t>OTHER OPERATING EXPENSES</t>
  </si>
  <si>
    <t>Employee's expenses</t>
  </si>
  <si>
    <t>Directors' remuneration</t>
  </si>
  <si>
    <t>Premises and equipment expenses</t>
  </si>
  <si>
    <t>Taxes and duties</t>
  </si>
  <si>
    <t>TOTAL OTHER OPERATING EXPENSES</t>
  </si>
  <si>
    <t>EXPECTED CREDIT LOSS</t>
  </si>
  <si>
    <t>PROFIT FROM OPERATING BEFORE INCOME TAX EXPENSES</t>
  </si>
  <si>
    <t>INCOME TAX EXPENSES</t>
  </si>
  <si>
    <t>Net profit</t>
  </si>
  <si>
    <t>NET PROFIT</t>
  </si>
  <si>
    <t>OTHER COMPREHENSIVE INCOME (LOSSES)</t>
  </si>
  <si>
    <t>Items that will be reclassified subsequently  to profit or loss</t>
  </si>
  <si>
    <t xml:space="preserve">through other comprehensive income </t>
  </si>
  <si>
    <t>foreign operations</t>
  </si>
  <si>
    <t>Share of other comprehensive income (losses) of associate</t>
  </si>
  <si>
    <t>Income tax relating to components of other comprehensive</t>
  </si>
  <si>
    <t>income (losses)</t>
  </si>
  <si>
    <t>Items that will not be reclassified subsequently to profit or loss</t>
  </si>
  <si>
    <t>Changes in revaluation surplus</t>
  </si>
  <si>
    <t>fair value through other comprehensive income</t>
  </si>
  <si>
    <t>through profit or loss</t>
  </si>
  <si>
    <t xml:space="preserve">    Total other comprehensive income (losses)</t>
  </si>
  <si>
    <t>TOTAL OTHER COMPREHENSIVE INCOME (LOSSES)</t>
  </si>
  <si>
    <t>NET PROFIT ATTRIBUTABLE</t>
  </si>
  <si>
    <t>Owners of the Bank</t>
  </si>
  <si>
    <t>Non-controlling interest</t>
  </si>
  <si>
    <t>BASIC EARNINGS PER SHARE (BAHT)</t>
  </si>
  <si>
    <t>WEIGHTED AVERAGE NUMBER OF COMMON SHARES</t>
  </si>
  <si>
    <t>(THOUSAND SHARES)</t>
  </si>
  <si>
    <t>Actuarial gains (losses) on defined benefit plans</t>
  </si>
  <si>
    <t>GAINS ON FINANCIAL INSTRUMENTS</t>
  </si>
  <si>
    <t>GAINS ON INVESTMENTS</t>
  </si>
  <si>
    <t xml:space="preserve">Gains (losses) on investment in equity instruments designated at </t>
  </si>
  <si>
    <t>December 31, 2025</t>
  </si>
  <si>
    <t>Gains (losses) arising from translating the financial statements of</t>
  </si>
  <si>
    <t xml:space="preserve">Gains (losses) on investments in debt instruments at fair value </t>
  </si>
  <si>
    <t>TOTAL COMPREHENSIVE INCOME (LOSSES)</t>
  </si>
  <si>
    <t>TOTAL COMPREHENSIVE INCOME (LOSSES) ATTRIBUTABLE</t>
  </si>
  <si>
    <t>March 31, 2026</t>
  </si>
  <si>
    <t>Gains (losses) on cash flow hedges</t>
  </si>
  <si>
    <t xml:space="preserve">Gains on financial liabilities designated at fair value </t>
  </si>
  <si>
    <t>June 30, 2026</t>
  </si>
  <si>
    <t>AS  AT JUNE 30, 2026</t>
  </si>
  <si>
    <t>June 30, 2025</t>
  </si>
  <si>
    <t>FOR  THE  SIX-MONTH  PERIOD  ENDED  JUNE  30,  2026</t>
  </si>
  <si>
    <t>2025</t>
  </si>
  <si>
    <t>2026</t>
  </si>
  <si>
    <t>USING EQUITY METHOD</t>
  </si>
  <si>
    <t xml:space="preserve">Gains (losses) on financial liabilities designated at fair value </t>
  </si>
  <si>
    <t>TOTAL COMPREHENSIVE INCOME</t>
  </si>
  <si>
    <t>TOTAL COMPREHENSIVE INCOME ATTRIBUTABLE</t>
  </si>
  <si>
    <t>SHARE OF PROFIT (LOSS) FROM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</si>
</sst>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</numFmts>
  <fonts count="20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3"/>
      <name val="Angsana New"/>
      <family val="1"/>
      <charset val="222"/>
    </font>
    <font>
      <b/>
      <sz val="11"/>
      <name val="Times New Roman"/>
      <family val="1"/>
    </font>
    <font>
      <b/>
      <sz val="13"/>
      <name val="Angsana New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  <font>
      <sz val="11"/>
      <name val="Cordia New"/>
      <family val="2"/>
    </font>
    <font>
      <sz val="13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8" fillId="0" borderId="0" xfId="5" applyFont="1" applyAlignment="1">
      <alignment vertical="center"/>
    </xf>
    <xf numFmtId="187" fontId="8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centerContinuous"/>
    </xf>
    <xf numFmtId="0" fontId="7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0" fontId="8" fillId="0" borderId="0" xfId="1" applyNumberFormat="1" applyFont="1" applyFill="1" applyAlignment="1">
      <alignment vertical="center"/>
    </xf>
    <xf numFmtId="189" fontId="8" fillId="0" borderId="0" xfId="5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horizontal="left" vertical="center" indent="3"/>
    </xf>
    <xf numFmtId="190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8" fillId="0" borderId="0" xfId="5" applyNumberFormat="1" applyFont="1" applyAlignment="1">
      <alignment vertical="center"/>
    </xf>
    <xf numFmtId="187" fontId="8" fillId="0" borderId="0" xfId="1" applyNumberFormat="1" applyFont="1" applyFill="1" applyBorder="1" applyAlignment="1">
      <alignment vertical="center"/>
    </xf>
    <xf numFmtId="15" fontId="7" fillId="0" borderId="0" xfId="0" applyNumberFormat="1" applyFont="1" applyAlignment="1">
      <alignment horizontal="center"/>
    </xf>
    <xf numFmtId="191" fontId="8" fillId="0" borderId="0" xfId="0" applyNumberFormat="1" applyFont="1" applyAlignment="1">
      <alignment vertical="center"/>
    </xf>
    <xf numFmtId="187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87" fontId="8" fillId="0" borderId="0" xfId="1" quotePrefix="1" applyNumberFormat="1" applyFont="1" applyFill="1" applyAlignment="1">
      <alignment horizontal="left" vertical="center"/>
    </xf>
    <xf numFmtId="187" fontId="8" fillId="0" borderId="0" xfId="1" applyNumberFormat="1" applyFont="1" applyFill="1" applyAlignment="1">
      <alignment horizontal="left" vertical="center" indent="2"/>
    </xf>
    <xf numFmtId="187" fontId="8" fillId="0" borderId="2" xfId="1" applyNumberFormat="1" applyFont="1" applyFill="1" applyBorder="1" applyAlignment="1">
      <alignment vertical="center"/>
    </xf>
    <xf numFmtId="187" fontId="8" fillId="0" borderId="4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horizontal="center" vertical="center"/>
    </xf>
    <xf numFmtId="187" fontId="8" fillId="0" borderId="3" xfId="1" applyNumberFormat="1" applyFont="1" applyFill="1" applyBorder="1" applyAlignment="1">
      <alignment vertical="center"/>
    </xf>
    <xf numFmtId="187" fontId="8" fillId="0" borderId="5" xfId="1" applyNumberFormat="1" applyFont="1" applyFill="1" applyBorder="1" applyAlignment="1">
      <alignment vertical="center"/>
    </xf>
    <xf numFmtId="187" fontId="8" fillId="0" borderId="0" xfId="5" applyNumberFormat="1" applyFont="1" applyAlignment="1">
      <alignment vertical="center"/>
    </xf>
    <xf numFmtId="0" fontId="8" fillId="0" borderId="0" xfId="5" applyFont="1" applyAlignment="1">
      <alignment horizontal="right" vertical="center"/>
    </xf>
    <xf numFmtId="188" fontId="11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191" fontId="8" fillId="0" borderId="5" xfId="1" applyNumberFormat="1" applyFont="1" applyFill="1" applyBorder="1" applyAlignment="1">
      <alignment vertical="center"/>
    </xf>
    <xf numFmtId="187" fontId="11" fillId="0" borderId="0" xfId="1" applyNumberFormat="1" applyFont="1" applyAlignment="1">
      <alignment horizontal="left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0" fontId="11" fillId="0" borderId="0" xfId="11" applyFont="1" applyAlignment="1">
      <alignment vertical="center"/>
    </xf>
    <xf numFmtId="187" fontId="13" fillId="0" borderId="0" xfId="1" applyNumberFormat="1" applyFont="1" applyAlignment="1">
      <alignment vertical="center"/>
    </xf>
    <xf numFmtId="15" fontId="14" fillId="0" borderId="0" xfId="11" applyNumberFormat="1" applyFont="1" applyAlignment="1">
      <alignment horizontal="center" vertical="center"/>
    </xf>
    <xf numFmtId="0" fontId="13" fillId="0" borderId="0" xfId="11" applyFont="1"/>
    <xf numFmtId="15" fontId="11" fillId="0" borderId="0" xfId="11" applyNumberFormat="1" applyFont="1" applyAlignment="1">
      <alignment horizont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15" fillId="0" borderId="0" xfId="11" applyFont="1" applyAlignment="1">
      <alignment horizontal="center" vertical="center"/>
    </xf>
    <xf numFmtId="187" fontId="3" fillId="0" borderId="2" xfId="1" applyNumberFormat="1" applyFont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13" fillId="0" borderId="0" xfId="13" applyNumberFormat="1" applyFont="1" applyFill="1" applyBorder="1" applyAlignment="1">
      <alignment vertical="center"/>
    </xf>
    <xf numFmtId="0" fontId="16" fillId="0" borderId="0" xfId="11" applyFont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187" fontId="13" fillId="0" borderId="0" xfId="1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187" fontId="17" fillId="0" borderId="0" xfId="1" applyNumberFormat="1" applyFont="1" applyAlignment="1">
      <alignment vertical="center"/>
    </xf>
    <xf numFmtId="187" fontId="3" fillId="0" borderId="0" xfId="13" applyNumberFormat="1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3" fillId="0" borderId="0" xfId="12" applyNumberFormat="1" applyFont="1" applyFill="1" applyBorder="1" applyAlignment="1">
      <alignment vertical="center"/>
    </xf>
    <xf numFmtId="188" fontId="13" fillId="0" borderId="2" xfId="13" applyNumberFormat="1" applyFont="1" applyFill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3" fillId="0" borderId="0" xfId="11" applyFont="1" applyAlignment="1">
      <alignment vertical="center"/>
    </xf>
    <xf numFmtId="187" fontId="13" fillId="0" borderId="3" xfId="1" applyNumberFormat="1" applyFont="1" applyBorder="1" applyAlignment="1">
      <alignment vertical="center"/>
    </xf>
    <xf numFmtId="0" fontId="11" fillId="0" borderId="0" xfId="11" applyFont="1" applyAlignment="1">
      <alignment horizontal="right" vertical="center"/>
    </xf>
    <xf numFmtId="187" fontId="13" fillId="0" borderId="3" xfId="1" applyNumberFormat="1" applyFont="1" applyFill="1" applyBorder="1" applyAlignment="1">
      <alignment vertical="center"/>
    </xf>
    <xf numFmtId="0" fontId="8" fillId="0" borderId="0" xfId="11" applyFont="1"/>
    <xf numFmtId="0" fontId="18" fillId="0" borderId="0" xfId="11" applyFont="1" applyAlignment="1">
      <alignment vertical="center"/>
    </xf>
    <xf numFmtId="43" fontId="3" fillId="0" borderId="0" xfId="11" applyNumberFormat="1" applyFont="1" applyAlignment="1">
      <alignment vertical="center"/>
    </xf>
    <xf numFmtId="43" fontId="13" fillId="0" borderId="0" xfId="1" applyFont="1" applyFill="1" applyBorder="1" applyAlignment="1">
      <alignment vertical="center"/>
    </xf>
    <xf numFmtId="187" fontId="19" fillId="0" borderId="5" xfId="4" applyNumberFormat="1" applyFont="1" applyBorder="1" applyAlignment="1">
      <alignment vertical="center"/>
    </xf>
    <xf numFmtId="188" fontId="13" fillId="0" borderId="4" xfId="13" applyNumberFormat="1" applyFont="1" applyFill="1" applyBorder="1" applyAlignment="1">
      <alignment vertical="center"/>
    </xf>
    <xf numFmtId="43" fontId="19" fillId="0" borderId="0" xfId="1" applyFont="1" applyFill="1" applyAlignment="1">
      <alignment vertical="center"/>
    </xf>
    <xf numFmtId="15" fontId="7" fillId="0" borderId="0" xfId="11" quotePrefix="1" applyNumberFormat="1" applyFont="1" applyAlignment="1">
      <alignment horizontal="center"/>
    </xf>
    <xf numFmtId="187" fontId="3" fillId="0" borderId="2" xfId="13" applyNumberFormat="1" applyFont="1" applyFill="1" applyBorder="1" applyAlignment="1">
      <alignment vertical="center"/>
    </xf>
    <xf numFmtId="187" fontId="3" fillId="0" borderId="0" xfId="13" applyNumberFormat="1" applyFont="1" applyFill="1" applyBorder="1" applyAlignment="1">
      <alignment vertical="center"/>
    </xf>
    <xf numFmtId="187" fontId="3" fillId="0" borderId="5" xfId="13" applyNumberFormat="1" applyFont="1" applyFill="1" applyBorder="1" applyAlignment="1">
      <alignment vertical="center"/>
    </xf>
    <xf numFmtId="187" fontId="13" fillId="0" borderId="0" xfId="13" applyNumberFormat="1" applyFont="1" applyFill="1" applyAlignment="1">
      <alignment vertical="center"/>
    </xf>
    <xf numFmtId="188" fontId="13" fillId="0" borderId="0" xfId="13" applyNumberFormat="1" applyFont="1" applyBorder="1" applyAlignment="1">
      <alignment vertical="center"/>
    </xf>
    <xf numFmtId="187" fontId="3" fillId="0" borderId="4" xfId="13" applyNumberFormat="1" applyFont="1" applyFill="1" applyBorder="1" applyAlignment="1">
      <alignment vertical="center"/>
    </xf>
    <xf numFmtId="187" fontId="13" fillId="0" borderId="0" xfId="13" applyNumberFormat="1" applyFont="1" applyAlignment="1">
      <alignment vertical="center"/>
    </xf>
    <xf numFmtId="43" fontId="3" fillId="0" borderId="3" xfId="13" applyFont="1" applyFill="1" applyBorder="1" applyAlignment="1">
      <alignment vertical="center"/>
    </xf>
    <xf numFmtId="187" fontId="13" fillId="0" borderId="3" xfId="13" applyNumberFormat="1" applyFont="1" applyFill="1" applyBorder="1" applyAlignment="1">
      <alignment vertical="center"/>
    </xf>
    <xf numFmtId="188" fontId="13" fillId="0" borderId="0" xfId="13" applyNumberFormat="1" applyFont="1" applyFill="1" applyAlignment="1">
      <alignment vertical="center"/>
    </xf>
    <xf numFmtId="43" fontId="13" fillId="0" borderId="0" xfId="13" applyFont="1" applyFill="1" applyBorder="1" applyAlignment="1">
      <alignment vertical="center"/>
    </xf>
    <xf numFmtId="0" fontId="7" fillId="0" borderId="5" xfId="5" applyFont="1" applyBorder="1" applyAlignment="1">
      <alignment horizontal="center" vertical="center"/>
    </xf>
    <xf numFmtId="0" fontId="11" fillId="0" borderId="0" xfId="11" applyFont="1" applyAlignment="1">
      <alignment horizontal="center"/>
    </xf>
    <xf numFmtId="15" fontId="11" fillId="0" borderId="5" xfId="11" applyNumberFormat="1" applyFont="1" applyBorder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" xfId="1" builtinId="3"/>
    <cellStyle name="Comma 2" xfId="2" xr:uid="{00000000-0005-0000-0000-000001000000}"/>
    <cellStyle name="Comma 2 2" xfId="12" xr:uid="{CC532A89-9874-4092-9292-C5163BF1C743}"/>
    <cellStyle name="Comma 3" xfId="3" xr:uid="{00000000-0005-0000-0000-000002000000}"/>
    <cellStyle name="Comma 3 2" xfId="13" xr:uid="{6EDA9AC3-0297-40CC-85F7-9AF435E0E3B3}"/>
    <cellStyle name="Normal" xfId="0" builtinId="0"/>
    <cellStyle name="Normal 2" xfId="4" xr:uid="{00000000-0005-0000-0000-000004000000}"/>
    <cellStyle name="Normal 3" xfId="11" xr:uid="{3B7EAC82-572F-400E-8BB3-125BC24AD235}"/>
    <cellStyle name="Normal_BLS _T Dec06 1-revised 1.1" xfId="5" xr:uid="{00000000-0005-0000-0000-000005000000}"/>
    <cellStyle name="Output Amounts" xfId="6" xr:uid="{00000000-0005-0000-0000-000006000000}"/>
    <cellStyle name="Output Column Headings" xfId="7" xr:uid="{00000000-0005-0000-0000-000007000000}"/>
    <cellStyle name="Output Line Items" xfId="8" xr:uid="{00000000-0005-0000-0000-000008000000}"/>
    <cellStyle name="Output Report Heading" xfId="9" xr:uid="{00000000-0005-0000-0000-000009000000}"/>
    <cellStyle name="Output Report Title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tabSelected="1" zoomScaleNormal="100"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defaultColWidth="9.26953125" defaultRowHeight="21" customHeight="1" x14ac:dyDescent="0.25"/>
  <cols>
    <col min="1" max="1" width="52.7265625" style="1" customWidth="1"/>
    <col min="2" max="2" width="16.26953125" style="1" customWidth="1"/>
    <col min="3" max="3" width="0.7265625" style="1" customWidth="1"/>
    <col min="4" max="4" width="16.26953125" style="1" customWidth="1"/>
    <col min="5" max="5" width="0.7265625" style="21" customWidth="1"/>
    <col min="6" max="6" width="16" style="1" customWidth="1"/>
    <col min="7" max="7" width="0.7265625" style="1" customWidth="1"/>
    <col min="8" max="8" width="16" style="2" customWidth="1"/>
    <col min="9" max="9" width="0.7265625" style="21" customWidth="1"/>
    <col min="10" max="10" width="8.26953125" style="1" customWidth="1"/>
    <col min="11" max="16384" width="9.26953125" style="1"/>
  </cols>
  <sheetData>
    <row r="1" spans="1:9" ht="21" customHeight="1" x14ac:dyDescent="0.3">
      <c r="A1" s="3" t="s">
        <v>0</v>
      </c>
      <c r="B1" s="3"/>
      <c r="C1" s="3"/>
      <c r="D1" s="3"/>
      <c r="E1" s="3"/>
      <c r="F1" s="3"/>
      <c r="G1" s="3"/>
      <c r="H1" s="4"/>
      <c r="I1" s="4"/>
    </row>
    <row r="2" spans="1:9" ht="21" customHeight="1" x14ac:dyDescent="0.3">
      <c r="A2" s="3" t="s">
        <v>44</v>
      </c>
      <c r="B2" s="3"/>
      <c r="C2" s="3"/>
      <c r="D2" s="3"/>
      <c r="E2" s="4"/>
      <c r="F2" s="4"/>
      <c r="G2" s="4"/>
      <c r="H2" s="4"/>
      <c r="I2" s="4"/>
    </row>
    <row r="3" spans="1:9" ht="21" customHeight="1" x14ac:dyDescent="0.3">
      <c r="A3" s="5" t="s">
        <v>110</v>
      </c>
      <c r="B3" s="5"/>
      <c r="C3" s="5"/>
      <c r="D3" s="5"/>
      <c r="E3" s="3"/>
      <c r="F3" s="3"/>
      <c r="G3" s="3"/>
      <c r="H3" s="3"/>
      <c r="I3" s="3"/>
    </row>
    <row r="4" spans="1:9" ht="21" customHeight="1" x14ac:dyDescent="0.3">
      <c r="A4" s="5" t="s">
        <v>41</v>
      </c>
      <c r="B4" s="5"/>
      <c r="C4" s="5"/>
      <c r="D4" s="5"/>
      <c r="E4" s="3"/>
      <c r="F4" s="3"/>
      <c r="G4" s="3"/>
      <c r="H4" s="3"/>
      <c r="I4" s="3"/>
    </row>
    <row r="5" spans="1:9" ht="21" customHeight="1" x14ac:dyDescent="0.25">
      <c r="A5" s="6"/>
      <c r="B5" s="6"/>
      <c r="C5" s="6"/>
      <c r="D5" s="6"/>
      <c r="E5" s="6"/>
      <c r="F5" s="7"/>
      <c r="G5" s="7"/>
      <c r="H5" s="36" t="s">
        <v>17</v>
      </c>
      <c r="I5" s="4"/>
    </row>
    <row r="6" spans="1:9" ht="21" customHeight="1" x14ac:dyDescent="0.25">
      <c r="A6" s="4"/>
      <c r="B6" s="94" t="s">
        <v>1</v>
      </c>
      <c r="C6" s="94"/>
      <c r="D6" s="94"/>
      <c r="E6" s="94"/>
      <c r="F6" s="94" t="s">
        <v>30</v>
      </c>
      <c r="G6" s="94"/>
      <c r="H6" s="94"/>
      <c r="I6" s="94"/>
    </row>
    <row r="7" spans="1:9" ht="21" customHeight="1" x14ac:dyDescent="0.3">
      <c r="B7" s="37" t="s">
        <v>109</v>
      </c>
      <c r="C7" s="37"/>
      <c r="D7" s="37" t="s">
        <v>101</v>
      </c>
      <c r="E7" s="22"/>
      <c r="F7" s="37" t="s">
        <v>109</v>
      </c>
      <c r="G7" s="37"/>
      <c r="H7" s="37" t="s">
        <v>101</v>
      </c>
      <c r="I7" s="22"/>
    </row>
    <row r="8" spans="1:9" ht="21" customHeight="1" x14ac:dyDescent="0.25">
      <c r="A8" s="8" t="s">
        <v>6</v>
      </c>
      <c r="B8" s="8"/>
      <c r="C8" s="8"/>
      <c r="D8" s="8"/>
      <c r="H8" s="1"/>
    </row>
    <row r="9" spans="1:9" ht="21" customHeight="1" x14ac:dyDescent="0.25">
      <c r="A9" s="9" t="s">
        <v>2</v>
      </c>
      <c r="B9" s="2">
        <v>39411160</v>
      </c>
      <c r="C9" s="9"/>
      <c r="D9" s="2">
        <v>47560267</v>
      </c>
      <c r="E9" s="16"/>
      <c r="F9" s="2">
        <v>36378291</v>
      </c>
      <c r="G9" s="11"/>
      <c r="H9" s="2">
        <v>44351088</v>
      </c>
      <c r="I9" s="16"/>
    </row>
    <row r="10" spans="1:9" ht="21" customHeight="1" x14ac:dyDescent="0.25">
      <c r="A10" s="12" t="s">
        <v>31</v>
      </c>
      <c r="B10" s="2">
        <v>759948301</v>
      </c>
      <c r="C10" s="12"/>
      <c r="D10" s="2">
        <v>771193792</v>
      </c>
      <c r="E10" s="16"/>
      <c r="F10" s="2">
        <v>690071939</v>
      </c>
      <c r="G10" s="11"/>
      <c r="H10" s="2">
        <v>703301614</v>
      </c>
      <c r="I10" s="16"/>
    </row>
    <row r="11" spans="1:9" ht="21" customHeight="1" x14ac:dyDescent="0.25">
      <c r="A11" s="19" t="s">
        <v>47</v>
      </c>
      <c r="B11" s="2"/>
      <c r="C11" s="12"/>
      <c r="D11" s="2"/>
      <c r="E11" s="16"/>
      <c r="F11" s="2"/>
      <c r="G11" s="11"/>
      <c r="I11" s="16"/>
    </row>
    <row r="12" spans="1:9" ht="21" customHeight="1" x14ac:dyDescent="0.25">
      <c r="A12" s="26" t="s">
        <v>48</v>
      </c>
      <c r="B12" s="2">
        <v>108952170</v>
      </c>
      <c r="C12" s="12"/>
      <c r="D12" s="2">
        <v>104950810</v>
      </c>
      <c r="E12" s="16"/>
      <c r="F12" s="2">
        <v>116871529</v>
      </c>
      <c r="G12" s="11"/>
      <c r="H12" s="2">
        <v>112914755</v>
      </c>
      <c r="I12" s="16"/>
    </row>
    <row r="13" spans="1:9" ht="21" customHeight="1" x14ac:dyDescent="0.25">
      <c r="A13" s="19" t="s">
        <v>21</v>
      </c>
      <c r="B13" s="2">
        <v>84639865</v>
      </c>
      <c r="C13" s="19"/>
      <c r="D13" s="2">
        <v>98057664</v>
      </c>
      <c r="E13" s="16"/>
      <c r="F13" s="2">
        <v>83106346</v>
      </c>
      <c r="G13" s="11"/>
      <c r="H13" s="2">
        <v>97750003</v>
      </c>
      <c r="I13" s="16"/>
    </row>
    <row r="14" spans="1:9" ht="21" customHeight="1" x14ac:dyDescent="0.25">
      <c r="A14" s="19" t="s">
        <v>22</v>
      </c>
      <c r="B14" s="2">
        <v>1144211915</v>
      </c>
      <c r="C14" s="19"/>
      <c r="D14" s="2">
        <v>1108129092</v>
      </c>
      <c r="E14" s="16"/>
      <c r="F14" s="2">
        <v>978272029</v>
      </c>
      <c r="G14" s="11"/>
      <c r="H14" s="2">
        <v>943336563</v>
      </c>
      <c r="I14" s="16"/>
    </row>
    <row r="15" spans="1:9" ht="21" customHeight="1" x14ac:dyDescent="0.25">
      <c r="A15" s="19" t="s">
        <v>32</v>
      </c>
      <c r="B15" s="2">
        <v>1049762</v>
      </c>
      <c r="C15" s="19"/>
      <c r="D15" s="2">
        <v>1021011</v>
      </c>
      <c r="E15" s="16"/>
      <c r="F15" s="2">
        <v>144964925</v>
      </c>
      <c r="G15" s="11"/>
      <c r="H15" s="2">
        <v>144814925</v>
      </c>
      <c r="I15" s="16"/>
    </row>
    <row r="16" spans="1:9" ht="21" customHeight="1" x14ac:dyDescent="0.25">
      <c r="A16" s="19" t="s">
        <v>23</v>
      </c>
      <c r="B16" s="2"/>
      <c r="C16" s="19"/>
      <c r="D16" s="2"/>
      <c r="E16" s="16"/>
      <c r="F16" s="2"/>
      <c r="G16" s="11"/>
      <c r="I16" s="16"/>
    </row>
    <row r="17" spans="1:9" ht="21" customHeight="1" x14ac:dyDescent="0.25">
      <c r="A17" s="26" t="s">
        <v>39</v>
      </c>
      <c r="B17" s="2">
        <v>2373141394</v>
      </c>
      <c r="C17" s="26"/>
      <c r="D17" s="2">
        <v>2320306236</v>
      </c>
      <c r="E17" s="16"/>
      <c r="F17" s="2">
        <v>2017132610</v>
      </c>
      <c r="G17" s="11"/>
      <c r="H17" s="2">
        <v>1965002791</v>
      </c>
      <c r="I17" s="16"/>
    </row>
    <row r="18" spans="1:9" ht="21" customHeight="1" x14ac:dyDescent="0.25">
      <c r="A18" s="19" t="s">
        <v>24</v>
      </c>
      <c r="B18" s="2">
        <v>5414479</v>
      </c>
      <c r="C18" s="19"/>
      <c r="D18" s="2">
        <v>5564952</v>
      </c>
      <c r="F18" s="2">
        <v>5096884</v>
      </c>
      <c r="H18" s="2">
        <v>5251609</v>
      </c>
    </row>
    <row r="19" spans="1:9" ht="21" customHeight="1" x14ac:dyDescent="0.25">
      <c r="A19" s="19" t="s">
        <v>3</v>
      </c>
      <c r="B19" s="2">
        <v>70333097</v>
      </c>
      <c r="C19" s="19"/>
      <c r="D19" s="2">
        <v>71501326</v>
      </c>
      <c r="E19" s="16"/>
      <c r="F19" s="2">
        <v>60826109</v>
      </c>
      <c r="G19" s="11"/>
      <c r="H19" s="2">
        <v>61815783</v>
      </c>
      <c r="I19" s="16"/>
    </row>
    <row r="20" spans="1:9" ht="21" customHeight="1" x14ac:dyDescent="0.25">
      <c r="A20" s="19" t="s">
        <v>50</v>
      </c>
      <c r="B20" s="2">
        <v>21322906</v>
      </c>
      <c r="C20" s="19"/>
      <c r="D20" s="2">
        <v>22516444</v>
      </c>
      <c r="E20" s="16"/>
      <c r="F20" s="2">
        <v>830386</v>
      </c>
      <c r="G20" s="11"/>
      <c r="H20" s="2">
        <v>1302496</v>
      </c>
      <c r="I20" s="16"/>
    </row>
    <row r="21" spans="1:9" ht="21" customHeight="1" x14ac:dyDescent="0.25">
      <c r="A21" s="19" t="s">
        <v>42</v>
      </c>
      <c r="B21" s="2">
        <v>16748969</v>
      </c>
      <c r="C21" s="19"/>
      <c r="D21" s="2">
        <v>14533627</v>
      </c>
      <c r="E21" s="16"/>
      <c r="F21" s="2">
        <v>10992283</v>
      </c>
      <c r="G21" s="11"/>
      <c r="H21" s="2">
        <v>9486782</v>
      </c>
      <c r="I21" s="16"/>
    </row>
    <row r="22" spans="1:9" ht="21" customHeight="1" x14ac:dyDescent="0.25">
      <c r="A22" s="19" t="s">
        <v>46</v>
      </c>
      <c r="B22" s="2">
        <v>14269076</v>
      </c>
      <c r="C22" s="19"/>
      <c r="D22" s="2">
        <v>8544873</v>
      </c>
      <c r="E22" s="16"/>
      <c r="F22" s="2">
        <v>14209130</v>
      </c>
      <c r="G22" s="11"/>
      <c r="H22" s="2">
        <v>8491660</v>
      </c>
      <c r="I22" s="16"/>
    </row>
    <row r="23" spans="1:9" ht="21" customHeight="1" x14ac:dyDescent="0.25">
      <c r="A23" s="19" t="s">
        <v>4</v>
      </c>
      <c r="B23" s="2">
        <v>42004070</v>
      </c>
      <c r="C23" s="19"/>
      <c r="D23" s="2">
        <v>32462370</v>
      </c>
      <c r="E23" s="16"/>
      <c r="F23" s="2">
        <v>22854010</v>
      </c>
      <c r="G23" s="11"/>
      <c r="H23" s="2">
        <v>22123180</v>
      </c>
      <c r="I23" s="16"/>
    </row>
    <row r="24" spans="1:9" ht="21" customHeight="1" thickBot="1" x14ac:dyDescent="0.3">
      <c r="A24" s="17" t="s">
        <v>5</v>
      </c>
      <c r="B24" s="30">
        <f>B9+B10+B13+B14+B15+B12+B17+B18+B19+B20+B21+B23+B22</f>
        <v>4681447164</v>
      </c>
      <c r="C24" s="16"/>
      <c r="D24" s="30">
        <f>D9+D10+D13+D14+D15+D12+D17+D18+D19+D20+D21+D23+D22</f>
        <v>4606342464</v>
      </c>
      <c r="E24" s="16"/>
      <c r="F24" s="30">
        <f>F9+F10+F13+F14+F15+F12+F17+F18+F19+F20+F21+F23+F22</f>
        <v>4181606471</v>
      </c>
      <c r="G24" s="11"/>
      <c r="H24" s="30">
        <f>H9+H10+H13+H14+H15+H12+H17+H18+H19+H20+H21+H23+H22</f>
        <v>4119943249</v>
      </c>
      <c r="I24" s="16"/>
    </row>
    <row r="25" spans="1:9" ht="21" customHeight="1" thickTop="1" x14ac:dyDescent="0.3">
      <c r="A25" s="38"/>
      <c r="B25" s="2"/>
      <c r="D25" s="2"/>
      <c r="E25" s="16"/>
      <c r="F25" s="2"/>
      <c r="G25" s="11"/>
      <c r="I25" s="16"/>
    </row>
    <row r="26" spans="1:9" ht="21" customHeight="1" x14ac:dyDescent="0.25">
      <c r="B26" s="2"/>
      <c r="C26" s="2"/>
      <c r="D26" s="2"/>
      <c r="E26" s="2"/>
      <c r="F26" s="2"/>
      <c r="G26" s="2"/>
      <c r="I26" s="16"/>
    </row>
    <row r="27" spans="1:9" ht="21" customHeight="1" x14ac:dyDescent="0.25">
      <c r="B27" s="2"/>
      <c r="D27" s="2"/>
      <c r="E27" s="16"/>
      <c r="F27" s="2"/>
      <c r="G27" s="11"/>
      <c r="I27" s="16"/>
    </row>
    <row r="28" spans="1:9" ht="21" customHeight="1" x14ac:dyDescent="0.25">
      <c r="B28" s="2"/>
      <c r="D28" s="2"/>
      <c r="E28" s="16"/>
      <c r="F28" s="2"/>
      <c r="G28" s="11"/>
      <c r="I28" s="16"/>
    </row>
    <row r="29" spans="1:9" ht="21" customHeight="1" x14ac:dyDescent="0.25">
      <c r="B29" s="2"/>
      <c r="D29" s="2"/>
      <c r="E29" s="16"/>
      <c r="F29" s="2"/>
      <c r="G29" s="11"/>
      <c r="I29" s="16"/>
    </row>
    <row r="30" spans="1:9" ht="21" customHeight="1" x14ac:dyDescent="0.25">
      <c r="B30" s="2"/>
      <c r="D30" s="2"/>
      <c r="E30" s="16"/>
      <c r="F30" s="2"/>
      <c r="G30" s="11"/>
      <c r="I30" s="16"/>
    </row>
    <row r="31" spans="1:9" ht="21" customHeight="1" x14ac:dyDescent="0.25">
      <c r="B31" s="2"/>
      <c r="D31" s="2"/>
      <c r="E31" s="16"/>
      <c r="F31" s="2"/>
      <c r="G31" s="11"/>
      <c r="I31" s="16"/>
    </row>
    <row r="32" spans="1:9" ht="21" customHeight="1" x14ac:dyDescent="0.25">
      <c r="B32" s="2"/>
      <c r="D32" s="2"/>
      <c r="E32" s="16"/>
      <c r="F32" s="2"/>
      <c r="G32" s="11"/>
      <c r="I32" s="16"/>
    </row>
    <row r="33" spans="1:9" ht="21" customHeight="1" x14ac:dyDescent="0.25">
      <c r="B33" s="2"/>
      <c r="D33" s="2"/>
      <c r="E33" s="16"/>
      <c r="F33" s="2"/>
      <c r="G33" s="11"/>
      <c r="I33" s="16"/>
    </row>
    <row r="34" spans="1:9" ht="21" customHeight="1" x14ac:dyDescent="0.25">
      <c r="B34" s="2"/>
      <c r="D34" s="2"/>
      <c r="E34" s="16"/>
      <c r="F34" s="2"/>
      <c r="G34" s="11"/>
      <c r="I34" s="16"/>
    </row>
    <row r="35" spans="1:9" ht="21" customHeight="1" x14ac:dyDescent="0.25">
      <c r="B35" s="2"/>
      <c r="D35" s="2"/>
      <c r="E35" s="16"/>
      <c r="F35" s="2"/>
      <c r="G35" s="11"/>
      <c r="I35" s="16"/>
    </row>
    <row r="36" spans="1:9" ht="21" customHeight="1" x14ac:dyDescent="0.25">
      <c r="B36" s="2"/>
      <c r="D36" s="2"/>
      <c r="E36" s="16"/>
      <c r="F36" s="2"/>
      <c r="G36" s="11"/>
      <c r="I36" s="16"/>
    </row>
    <row r="37" spans="1:9" ht="21" customHeight="1" x14ac:dyDescent="0.25">
      <c r="B37" s="2"/>
      <c r="D37" s="2"/>
      <c r="E37" s="16"/>
      <c r="F37" s="2"/>
      <c r="G37" s="11"/>
      <c r="I37" s="16"/>
    </row>
    <row r="38" spans="1:9" ht="21" customHeight="1" x14ac:dyDescent="0.25">
      <c r="B38" s="2"/>
      <c r="D38" s="2"/>
      <c r="E38" s="16"/>
      <c r="F38" s="2"/>
      <c r="G38" s="11"/>
      <c r="I38" s="16"/>
    </row>
    <row r="39" spans="1:9" ht="21" customHeight="1" x14ac:dyDescent="0.25">
      <c r="B39" s="2"/>
      <c r="D39" s="2"/>
      <c r="E39" s="16"/>
      <c r="F39" s="2"/>
      <c r="G39" s="11"/>
      <c r="I39" s="16"/>
    </row>
    <row r="40" spans="1:9" ht="21" customHeight="1" x14ac:dyDescent="0.25">
      <c r="B40" s="2"/>
      <c r="D40" s="2"/>
      <c r="E40" s="16"/>
      <c r="F40" s="2"/>
      <c r="G40" s="11"/>
      <c r="I40" s="16"/>
    </row>
    <row r="41" spans="1:9" ht="21" customHeight="1" x14ac:dyDescent="0.25">
      <c r="B41" s="2"/>
      <c r="D41" s="2"/>
      <c r="E41" s="16"/>
      <c r="F41" s="2"/>
      <c r="G41" s="11"/>
      <c r="I41" s="16"/>
    </row>
    <row r="42" spans="1:9" ht="21" customHeight="1" x14ac:dyDescent="0.25">
      <c r="B42" s="2"/>
      <c r="D42" s="2"/>
      <c r="E42" s="16"/>
      <c r="F42" s="2"/>
      <c r="G42" s="11"/>
      <c r="I42" s="16"/>
    </row>
    <row r="43" spans="1:9" ht="21" customHeight="1" x14ac:dyDescent="0.25">
      <c r="B43" s="2"/>
      <c r="D43" s="2"/>
      <c r="E43" s="16"/>
      <c r="F43" s="2"/>
      <c r="G43" s="11"/>
      <c r="I43" s="16"/>
    </row>
    <row r="44" spans="1:9" ht="21" customHeight="1" x14ac:dyDescent="0.25">
      <c r="B44" s="2"/>
      <c r="D44" s="2"/>
      <c r="E44" s="16"/>
      <c r="F44" s="2"/>
      <c r="G44" s="11"/>
      <c r="I44" s="16"/>
    </row>
    <row r="45" spans="1:9" ht="21" customHeight="1" x14ac:dyDescent="0.25">
      <c r="B45" s="2"/>
      <c r="D45" s="2"/>
      <c r="E45" s="16"/>
      <c r="F45" s="2"/>
      <c r="G45" s="11"/>
      <c r="I45" s="16"/>
    </row>
    <row r="46" spans="1:9" ht="21" customHeight="1" x14ac:dyDescent="0.25">
      <c r="B46" s="2"/>
      <c r="D46" s="2"/>
      <c r="E46" s="16"/>
      <c r="F46" s="2"/>
      <c r="G46" s="11"/>
      <c r="I46" s="16"/>
    </row>
    <row r="47" spans="1:9" ht="21" customHeight="1" x14ac:dyDescent="0.25">
      <c r="B47" s="2"/>
      <c r="D47" s="2"/>
      <c r="E47" s="16"/>
      <c r="F47" s="2"/>
      <c r="G47" s="11"/>
      <c r="I47" s="16"/>
    </row>
    <row r="48" spans="1:9" ht="21" customHeight="1" x14ac:dyDescent="0.25">
      <c r="A48" s="8" t="s">
        <v>7</v>
      </c>
      <c r="B48" s="31"/>
      <c r="C48" s="8"/>
      <c r="D48" s="31"/>
      <c r="E48" s="16"/>
      <c r="F48" s="2"/>
      <c r="G48" s="11"/>
      <c r="I48" s="16"/>
    </row>
    <row r="49" spans="1:9" ht="21" customHeight="1" x14ac:dyDescent="0.25">
      <c r="A49" s="12" t="s">
        <v>8</v>
      </c>
      <c r="B49" s="2">
        <v>3212308047</v>
      </c>
      <c r="C49" s="12"/>
      <c r="D49" s="2">
        <v>3196284451</v>
      </c>
      <c r="E49" s="16"/>
      <c r="F49" s="2">
        <v>2810981216</v>
      </c>
      <c r="G49" s="11"/>
      <c r="H49" s="2">
        <v>2780501185</v>
      </c>
      <c r="I49" s="16"/>
    </row>
    <row r="50" spans="1:9" ht="21" customHeight="1" x14ac:dyDescent="0.25">
      <c r="A50" s="9" t="s">
        <v>45</v>
      </c>
      <c r="B50" s="2">
        <v>354194370</v>
      </c>
      <c r="C50" s="9"/>
      <c r="D50" s="2">
        <v>314644193</v>
      </c>
      <c r="E50" s="16"/>
      <c r="F50" s="2">
        <v>323635599</v>
      </c>
      <c r="G50" s="11"/>
      <c r="H50" s="2">
        <v>297115543</v>
      </c>
      <c r="I50" s="16"/>
    </row>
    <row r="51" spans="1:9" ht="21" customHeight="1" x14ac:dyDescent="0.25">
      <c r="A51" s="9" t="s">
        <v>33</v>
      </c>
      <c r="B51" s="2">
        <v>6672770</v>
      </c>
      <c r="C51" s="9"/>
      <c r="D51" s="2">
        <v>6805301</v>
      </c>
      <c r="E51" s="16"/>
      <c r="F51" s="2">
        <v>6672565</v>
      </c>
      <c r="G51" s="11"/>
      <c r="H51" s="2">
        <v>6800603</v>
      </c>
      <c r="I51" s="16"/>
    </row>
    <row r="52" spans="1:9" ht="21" customHeight="1" x14ac:dyDescent="0.25">
      <c r="A52" s="9" t="s">
        <v>49</v>
      </c>
      <c r="B52" s="2"/>
      <c r="C52" s="9"/>
      <c r="D52" s="2"/>
      <c r="E52" s="16"/>
      <c r="F52" s="2"/>
      <c r="G52" s="11"/>
      <c r="I52" s="16"/>
    </row>
    <row r="53" spans="1:9" ht="21" customHeight="1" x14ac:dyDescent="0.25">
      <c r="A53" s="26" t="s">
        <v>48</v>
      </c>
      <c r="B53" s="2">
        <v>16844835</v>
      </c>
      <c r="C53" s="9"/>
      <c r="D53" s="2">
        <v>16346583</v>
      </c>
      <c r="E53" s="16"/>
      <c r="F53" s="2">
        <v>16438692</v>
      </c>
      <c r="G53" s="11"/>
      <c r="H53" s="2">
        <v>16003625</v>
      </c>
      <c r="I53" s="16"/>
    </row>
    <row r="54" spans="1:9" ht="21" customHeight="1" x14ac:dyDescent="0.25">
      <c r="A54" s="9" t="s">
        <v>25</v>
      </c>
      <c r="B54" s="2">
        <v>77649706</v>
      </c>
      <c r="C54" s="9"/>
      <c r="D54" s="2">
        <v>65867750</v>
      </c>
      <c r="E54" s="16"/>
      <c r="F54" s="2">
        <v>75786582</v>
      </c>
      <c r="G54" s="11"/>
      <c r="H54" s="2">
        <v>65398986</v>
      </c>
      <c r="I54" s="16"/>
    </row>
    <row r="55" spans="1:9" ht="21" customHeight="1" x14ac:dyDescent="0.25">
      <c r="A55" s="9" t="s">
        <v>26</v>
      </c>
      <c r="B55" s="2">
        <v>255757732</v>
      </c>
      <c r="C55" s="9"/>
      <c r="D55" s="2">
        <v>244008720</v>
      </c>
      <c r="E55" s="16"/>
      <c r="F55" s="2">
        <v>254138799</v>
      </c>
      <c r="G55" s="11"/>
      <c r="H55" s="2">
        <v>243334949</v>
      </c>
      <c r="I55" s="16"/>
    </row>
    <row r="56" spans="1:9" ht="21" customHeight="1" x14ac:dyDescent="0.25">
      <c r="A56" s="9" t="s">
        <v>34</v>
      </c>
      <c r="B56" s="2">
        <v>37330124</v>
      </c>
      <c r="C56" s="9"/>
      <c r="D56" s="2">
        <v>37784989</v>
      </c>
      <c r="E56" s="16"/>
      <c r="F56" s="2">
        <v>39847014</v>
      </c>
      <c r="G56" s="11"/>
      <c r="H56" s="2">
        <v>39173437</v>
      </c>
      <c r="I56" s="16"/>
    </row>
    <row r="57" spans="1:9" ht="21" customHeight="1" x14ac:dyDescent="0.25">
      <c r="A57" s="9" t="s">
        <v>43</v>
      </c>
      <c r="B57" s="2">
        <v>86398</v>
      </c>
      <c r="C57" s="9"/>
      <c r="D57" s="2">
        <v>65257</v>
      </c>
      <c r="E57" s="16"/>
      <c r="F57" s="2">
        <v>84804</v>
      </c>
      <c r="G57" s="11"/>
      <c r="H57" s="2">
        <v>65257</v>
      </c>
      <c r="I57" s="16"/>
    </row>
    <row r="58" spans="1:9" ht="21" customHeight="1" x14ac:dyDescent="0.25">
      <c r="A58" s="9" t="s">
        <v>9</v>
      </c>
      <c r="B58" s="2">
        <v>139295268</v>
      </c>
      <c r="C58" s="9"/>
      <c r="D58" s="2">
        <v>148851356</v>
      </c>
      <c r="E58" s="16"/>
      <c r="F58" s="2">
        <v>91996285</v>
      </c>
      <c r="G58" s="11"/>
      <c r="H58" s="2">
        <v>114121352</v>
      </c>
      <c r="I58" s="16"/>
    </row>
    <row r="59" spans="1:9" ht="21" customHeight="1" x14ac:dyDescent="0.25">
      <c r="A59" s="13" t="s">
        <v>10</v>
      </c>
      <c r="B59" s="29">
        <f>SUM(B49:B58)</f>
        <v>4100139250</v>
      </c>
      <c r="C59" s="13"/>
      <c r="D59" s="29">
        <f>SUM(D49:D58)</f>
        <v>4030658600</v>
      </c>
      <c r="E59" s="16"/>
      <c r="F59" s="29">
        <f>SUM(F49:F58)</f>
        <v>3619581556</v>
      </c>
      <c r="G59" s="11"/>
      <c r="H59" s="29">
        <f>SUM(H49:H58)</f>
        <v>3562514937</v>
      </c>
      <c r="I59" s="16"/>
    </row>
    <row r="60" spans="1:9" ht="21" customHeight="1" x14ac:dyDescent="0.25">
      <c r="A60" s="13"/>
      <c r="B60" s="28"/>
      <c r="C60" s="13"/>
      <c r="D60" s="28"/>
      <c r="E60" s="16"/>
      <c r="F60" s="2"/>
      <c r="G60" s="11"/>
      <c r="I60" s="16"/>
    </row>
    <row r="61" spans="1:9" ht="21" customHeight="1" x14ac:dyDescent="0.25">
      <c r="A61" s="9" t="s">
        <v>11</v>
      </c>
      <c r="B61" s="2"/>
      <c r="C61" s="2"/>
      <c r="D61" s="2"/>
      <c r="E61" s="2"/>
      <c r="F61" s="2"/>
      <c r="G61" s="2"/>
      <c r="I61" s="16"/>
    </row>
    <row r="62" spans="1:9" ht="21" customHeight="1" x14ac:dyDescent="0.25">
      <c r="A62" s="12" t="s">
        <v>12</v>
      </c>
      <c r="B62" s="27"/>
      <c r="C62" s="12"/>
      <c r="D62" s="27"/>
      <c r="E62" s="16"/>
      <c r="F62" s="2"/>
      <c r="G62" s="11"/>
      <c r="I62" s="16"/>
    </row>
    <row r="63" spans="1:9" ht="21" customHeight="1" x14ac:dyDescent="0.25">
      <c r="A63" s="13" t="s">
        <v>51</v>
      </c>
      <c r="B63" s="28"/>
      <c r="C63" s="13"/>
      <c r="D63" s="28"/>
      <c r="E63" s="16"/>
      <c r="F63" s="2"/>
      <c r="G63" s="11"/>
      <c r="I63" s="16"/>
    </row>
    <row r="64" spans="1:9" ht="21" customHeight="1" thickBot="1" x14ac:dyDescent="0.3">
      <c r="A64" s="15" t="s">
        <v>38</v>
      </c>
      <c r="B64" s="32">
        <v>16550</v>
      </c>
      <c r="C64" s="15"/>
      <c r="D64" s="32">
        <v>16550</v>
      </c>
      <c r="E64" s="16"/>
      <c r="F64" s="32">
        <v>16550</v>
      </c>
      <c r="G64" s="11"/>
      <c r="H64" s="32">
        <v>16550</v>
      </c>
      <c r="I64" s="16"/>
    </row>
    <row r="65" spans="1:9" ht="21" customHeight="1" thickTop="1" thickBot="1" x14ac:dyDescent="0.3">
      <c r="A65" s="15" t="s">
        <v>35</v>
      </c>
      <c r="B65" s="32">
        <v>39983450</v>
      </c>
      <c r="C65" s="15"/>
      <c r="D65" s="32">
        <v>39983450</v>
      </c>
      <c r="E65" s="16"/>
      <c r="F65" s="32">
        <v>39983450</v>
      </c>
      <c r="G65" s="11"/>
      <c r="H65" s="32">
        <v>39983450</v>
      </c>
      <c r="I65" s="16"/>
    </row>
    <row r="66" spans="1:9" ht="21" customHeight="1" thickTop="1" x14ac:dyDescent="0.25">
      <c r="A66" s="13" t="s">
        <v>13</v>
      </c>
      <c r="B66" s="28"/>
      <c r="C66" s="13"/>
      <c r="D66" s="28"/>
      <c r="E66" s="16"/>
      <c r="F66" s="2"/>
      <c r="G66" s="11"/>
      <c r="I66" s="16"/>
    </row>
    <row r="67" spans="1:9" ht="21" customHeight="1" x14ac:dyDescent="0.25">
      <c r="A67" s="15" t="s">
        <v>36</v>
      </c>
      <c r="B67" s="10">
        <v>19088429</v>
      </c>
      <c r="C67" s="15"/>
      <c r="D67" s="10">
        <v>19088429</v>
      </c>
      <c r="E67" s="16"/>
      <c r="F67" s="2">
        <v>19088429</v>
      </c>
      <c r="G67" s="11"/>
      <c r="H67" s="2">
        <v>19088429</v>
      </c>
      <c r="I67" s="16"/>
    </row>
    <row r="68" spans="1:9" ht="21" customHeight="1" x14ac:dyDescent="0.25">
      <c r="A68" s="9" t="s">
        <v>40</v>
      </c>
      <c r="B68" s="10">
        <v>56346232</v>
      </c>
      <c r="C68" s="9"/>
      <c r="D68" s="10">
        <v>56346232</v>
      </c>
      <c r="E68" s="16"/>
      <c r="F68" s="2">
        <v>56346232</v>
      </c>
      <c r="G68" s="11"/>
      <c r="H68" s="2">
        <v>56346232</v>
      </c>
      <c r="I68" s="16"/>
    </row>
    <row r="69" spans="1:9" ht="21" customHeight="1" x14ac:dyDescent="0.25">
      <c r="A69" s="9" t="s">
        <v>27</v>
      </c>
      <c r="B69" s="10">
        <v>27878582</v>
      </c>
      <c r="C69" s="9"/>
      <c r="D69" s="10">
        <v>27540639</v>
      </c>
      <c r="E69" s="16"/>
      <c r="F69" s="2">
        <v>38362882</v>
      </c>
      <c r="G69" s="11"/>
      <c r="H69" s="2">
        <v>39153051</v>
      </c>
      <c r="I69" s="16"/>
    </row>
    <row r="70" spans="1:9" ht="21" customHeight="1" x14ac:dyDescent="0.25">
      <c r="A70" s="9" t="s">
        <v>14</v>
      </c>
      <c r="B70" s="2"/>
      <c r="C70" s="9"/>
      <c r="D70" s="2"/>
      <c r="E70" s="16"/>
      <c r="F70" s="2"/>
      <c r="G70" s="20"/>
      <c r="I70" s="16"/>
    </row>
    <row r="71" spans="1:9" ht="21" customHeight="1" x14ac:dyDescent="0.25">
      <c r="A71" s="13" t="s">
        <v>15</v>
      </c>
      <c r="B71" s="28"/>
      <c r="C71" s="13"/>
      <c r="D71" s="28"/>
      <c r="E71" s="16"/>
      <c r="F71" s="2"/>
      <c r="I71" s="16"/>
    </row>
    <row r="72" spans="1:9" ht="21" customHeight="1" x14ac:dyDescent="0.25">
      <c r="A72" s="15" t="s">
        <v>20</v>
      </c>
      <c r="B72" s="2">
        <v>30500000</v>
      </c>
      <c r="C72" s="14"/>
      <c r="D72" s="2">
        <v>30000000</v>
      </c>
      <c r="E72" s="16"/>
      <c r="F72" s="2">
        <v>30500000</v>
      </c>
      <c r="G72" s="11"/>
      <c r="H72" s="2">
        <v>30000000</v>
      </c>
      <c r="I72" s="16"/>
    </row>
    <row r="73" spans="1:9" ht="21" customHeight="1" x14ac:dyDescent="0.25">
      <c r="A73" s="15" t="s">
        <v>19</v>
      </c>
      <c r="B73" s="2">
        <v>136500000</v>
      </c>
      <c r="C73" s="14"/>
      <c r="D73" s="2">
        <v>136500000</v>
      </c>
      <c r="E73" s="16"/>
      <c r="F73" s="2">
        <v>136500000</v>
      </c>
      <c r="G73" s="11"/>
      <c r="H73" s="2">
        <v>136500000</v>
      </c>
      <c r="I73" s="16"/>
    </row>
    <row r="74" spans="1:9" ht="21" customHeight="1" x14ac:dyDescent="0.25">
      <c r="A74" s="13" t="s">
        <v>16</v>
      </c>
      <c r="B74" s="39">
        <v>309228343</v>
      </c>
      <c r="C74" s="13"/>
      <c r="D74" s="39">
        <v>304447316</v>
      </c>
      <c r="E74" s="16"/>
      <c r="F74" s="33">
        <v>281227372</v>
      </c>
      <c r="G74" s="11"/>
      <c r="H74" s="33">
        <v>276340600</v>
      </c>
      <c r="I74" s="16"/>
    </row>
    <row r="75" spans="1:9" ht="21" customHeight="1" x14ac:dyDescent="0.25">
      <c r="A75" s="13" t="s">
        <v>37</v>
      </c>
      <c r="B75" s="2">
        <f>SUM(B67:B74)</f>
        <v>579541586</v>
      </c>
      <c r="C75" s="13"/>
      <c r="D75" s="2">
        <f>SUM(D67:D74)</f>
        <v>573922616</v>
      </c>
      <c r="E75" s="23"/>
      <c r="F75" s="2">
        <f>SUM(F67:F74)</f>
        <v>562024915</v>
      </c>
      <c r="G75" s="11"/>
      <c r="H75" s="2">
        <f>SUM(H67:H74)</f>
        <v>557428312</v>
      </c>
      <c r="I75" s="16"/>
    </row>
    <row r="76" spans="1:9" ht="21" customHeight="1" x14ac:dyDescent="0.25">
      <c r="A76" s="9" t="s">
        <v>28</v>
      </c>
      <c r="B76" s="33">
        <v>1766328</v>
      </c>
      <c r="C76" s="25"/>
      <c r="D76" s="33">
        <v>1761248</v>
      </c>
      <c r="E76" s="16"/>
      <c r="F76" s="79">
        <v>0</v>
      </c>
      <c r="G76" s="11"/>
      <c r="H76" s="79">
        <v>0</v>
      </c>
      <c r="I76" s="24"/>
    </row>
    <row r="77" spans="1:9" ht="21" customHeight="1" x14ac:dyDescent="0.25">
      <c r="A77" s="13" t="s">
        <v>18</v>
      </c>
      <c r="B77" s="29">
        <f>SUM(B75:B76)</f>
        <v>581307914</v>
      </c>
      <c r="C77" s="13"/>
      <c r="D77" s="29">
        <f>SUM(D75:D76)</f>
        <v>575683864</v>
      </c>
      <c r="E77" s="16"/>
      <c r="F77" s="29">
        <f>SUM(F75:F76)</f>
        <v>562024915</v>
      </c>
      <c r="G77" s="11"/>
      <c r="H77" s="29">
        <f>SUM(H75:H76)</f>
        <v>557428312</v>
      </c>
      <c r="I77" s="16"/>
    </row>
    <row r="78" spans="1:9" ht="21" customHeight="1" thickBot="1" x14ac:dyDescent="0.3">
      <c r="A78" s="18" t="s">
        <v>29</v>
      </c>
      <c r="B78" s="32">
        <f>+B59+B77</f>
        <v>4681447164</v>
      </c>
      <c r="C78" s="18"/>
      <c r="D78" s="32">
        <f>+D59+D77</f>
        <v>4606342464</v>
      </c>
      <c r="E78" s="16"/>
      <c r="F78" s="32">
        <f>+F59+F77</f>
        <v>4181606471</v>
      </c>
      <c r="G78" s="11"/>
      <c r="H78" s="32">
        <f>+H59+H77</f>
        <v>4119943249</v>
      </c>
      <c r="I78" s="16"/>
    </row>
    <row r="79" spans="1:9" ht="21" customHeight="1" thickTop="1" x14ac:dyDescent="0.25">
      <c r="B79" s="81" t="str">
        <f>IF(B24-B78=0,"",B24-B78)</f>
        <v/>
      </c>
      <c r="C79" s="34"/>
      <c r="D79" s="81" t="str">
        <f>IF(D24-D78=0,"",D24-D78)</f>
        <v/>
      </c>
      <c r="E79" s="34"/>
      <c r="F79" s="81" t="str">
        <f>IF(F24-F78=0,"",F24-F78)</f>
        <v/>
      </c>
      <c r="G79" s="34"/>
      <c r="H79" s="81" t="str">
        <f>IF(H24-H78=0,"",H24-H78)</f>
        <v/>
      </c>
    </row>
    <row r="80" spans="1:9" ht="21" customHeight="1" x14ac:dyDescent="0.25">
      <c r="A80" s="35"/>
      <c r="B80" s="34"/>
      <c r="C80" s="34"/>
      <c r="D80" s="34"/>
      <c r="E80" s="34"/>
      <c r="F80" s="34"/>
      <c r="G80" s="34"/>
      <c r="H80" s="34"/>
    </row>
    <row r="81" spans="2:8" ht="21" customHeight="1" x14ac:dyDescent="0.25">
      <c r="B81" s="34"/>
      <c r="D81" s="34"/>
      <c r="F81" s="34"/>
      <c r="H81" s="34"/>
    </row>
  </sheetData>
  <sheetProtection algorithmName="SHA-512" hashValue="tfyB3Ag8FrBDKUonNNyiFxD1NOcjIX6Ry2Ti2e3YBk50Ufrmb3VuxrBc8BoA1wKUvLrU+LIJK6ANsOwhvvMK/g==" saltValue="vzQ/+otqOc2CIALOjYGSYQ==" spinCount="100000" sheet="1" objects="1" scenarios="1"/>
  <mergeCells count="2">
    <mergeCell ref="B6:E6"/>
    <mergeCell ref="F6:I6"/>
  </mergeCells>
  <phoneticPr fontId="2" type="noConversion"/>
  <printOptions horizontalCentered="1"/>
  <pageMargins left="0" right="0" top="0.98425196850393704" bottom="0.27559055118110237" header="0.27559055118110237" footer="0.11811023622047245"/>
  <pageSetup paperSize="9" scale="78" fitToHeight="2" orientation="portrait" copies="2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DF83-8895-4CBC-8A57-D72713D41880}">
  <dimension ref="A1:R69"/>
  <sheetViews>
    <sheetView view="pageBreakPreview" zoomScale="60" zoomScaleNormal="90" workbookViewId="0">
      <pane xSplit="6" ySplit="8" topLeftCell="G29" activePane="bottomRight" state="frozen"/>
      <selection pane="topRight"/>
      <selection pane="bottomLeft"/>
      <selection pane="bottomRight" activeCell="G9" sqref="G9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453125" style="41" customWidth="1"/>
    <col min="7" max="7" width="15" style="71" customWidth="1"/>
    <col min="8" max="8" width="1.54296875" style="41" customWidth="1"/>
    <col min="9" max="9" width="14.453125" style="71" customWidth="1"/>
    <col min="10" max="10" width="1.54296875" style="41" customWidth="1"/>
    <col min="11" max="11" width="14.453125" style="41" customWidth="1"/>
    <col min="12" max="12" width="1.54296875" style="41" customWidth="1"/>
    <col min="13" max="13" width="14.54296875" style="71" customWidth="1"/>
    <col min="14" max="14" width="1.54296875" style="41" customWidth="1"/>
    <col min="15" max="15" width="13.54296875" style="71" customWidth="1"/>
    <col min="16" max="16" width="1.54296875" style="41" customWidth="1"/>
    <col min="17" max="17" width="16" style="41" customWidth="1"/>
    <col min="18" max="18" width="14.453125" style="44" bestFit="1" customWidth="1"/>
    <col min="19" max="221" width="9.453125" style="41"/>
    <col min="222" max="222" width="0.453125" style="41" customWidth="1"/>
    <col min="223" max="226" width="1.54296875" style="41" customWidth="1"/>
    <col min="227" max="227" width="56.453125" style="41" customWidth="1"/>
    <col min="228" max="228" width="15" style="41" customWidth="1"/>
    <col min="229" max="229" width="1.54296875" style="41" customWidth="1"/>
    <col min="230" max="230" width="14.453125" style="41" customWidth="1"/>
    <col min="231" max="231" width="1.54296875" style="41" customWidth="1"/>
    <col min="232" max="232" width="14.453125" style="41" customWidth="1"/>
    <col min="233" max="233" width="1.54296875" style="41" customWidth="1"/>
    <col min="234" max="234" width="14.54296875" style="41" customWidth="1"/>
    <col min="235" max="235" width="1.54296875" style="41" customWidth="1"/>
    <col min="236" max="236" width="13.54296875" style="41" customWidth="1"/>
    <col min="237" max="237" width="1.54296875" style="41" customWidth="1"/>
    <col min="238" max="238" width="16" style="41" customWidth="1"/>
    <col min="239" max="239" width="14.453125" style="41" bestFit="1" customWidth="1"/>
    <col min="240" max="477" width="9.453125" style="41"/>
    <col min="478" max="478" width="0.453125" style="41" customWidth="1"/>
    <col min="479" max="482" width="1.54296875" style="41" customWidth="1"/>
    <col min="483" max="483" width="56.453125" style="41" customWidth="1"/>
    <col min="484" max="484" width="15" style="41" customWidth="1"/>
    <col min="485" max="485" width="1.54296875" style="41" customWidth="1"/>
    <col min="486" max="486" width="14.453125" style="41" customWidth="1"/>
    <col min="487" max="487" width="1.54296875" style="41" customWidth="1"/>
    <col min="488" max="488" width="14.453125" style="41" customWidth="1"/>
    <col min="489" max="489" width="1.54296875" style="41" customWidth="1"/>
    <col min="490" max="490" width="14.54296875" style="41" customWidth="1"/>
    <col min="491" max="491" width="1.54296875" style="41" customWidth="1"/>
    <col min="492" max="492" width="13.54296875" style="41" customWidth="1"/>
    <col min="493" max="493" width="1.54296875" style="41" customWidth="1"/>
    <col min="494" max="494" width="16" style="41" customWidth="1"/>
    <col min="495" max="495" width="14.453125" style="41" bestFit="1" customWidth="1"/>
    <col min="496" max="733" width="9.453125" style="41"/>
    <col min="734" max="734" width="0.453125" style="41" customWidth="1"/>
    <col min="735" max="738" width="1.54296875" style="41" customWidth="1"/>
    <col min="739" max="739" width="56.453125" style="41" customWidth="1"/>
    <col min="740" max="740" width="15" style="41" customWidth="1"/>
    <col min="741" max="741" width="1.54296875" style="41" customWidth="1"/>
    <col min="742" max="742" width="14.453125" style="41" customWidth="1"/>
    <col min="743" max="743" width="1.54296875" style="41" customWidth="1"/>
    <col min="744" max="744" width="14.453125" style="41" customWidth="1"/>
    <col min="745" max="745" width="1.54296875" style="41" customWidth="1"/>
    <col min="746" max="746" width="14.54296875" style="41" customWidth="1"/>
    <col min="747" max="747" width="1.54296875" style="41" customWidth="1"/>
    <col min="748" max="748" width="13.54296875" style="41" customWidth="1"/>
    <col min="749" max="749" width="1.54296875" style="41" customWidth="1"/>
    <col min="750" max="750" width="16" style="41" customWidth="1"/>
    <col min="751" max="751" width="14.453125" style="41" bestFit="1" customWidth="1"/>
    <col min="752" max="989" width="9.453125" style="41"/>
    <col min="990" max="990" width="0.453125" style="41" customWidth="1"/>
    <col min="991" max="994" width="1.54296875" style="41" customWidth="1"/>
    <col min="995" max="995" width="56.453125" style="41" customWidth="1"/>
    <col min="996" max="996" width="15" style="41" customWidth="1"/>
    <col min="997" max="997" width="1.54296875" style="41" customWidth="1"/>
    <col min="998" max="998" width="14.453125" style="41" customWidth="1"/>
    <col min="999" max="999" width="1.54296875" style="41" customWidth="1"/>
    <col min="1000" max="1000" width="14.453125" style="41" customWidth="1"/>
    <col min="1001" max="1001" width="1.54296875" style="41" customWidth="1"/>
    <col min="1002" max="1002" width="14.54296875" style="41" customWidth="1"/>
    <col min="1003" max="1003" width="1.54296875" style="41" customWidth="1"/>
    <col min="1004" max="1004" width="13.54296875" style="41" customWidth="1"/>
    <col min="1005" max="1005" width="1.54296875" style="41" customWidth="1"/>
    <col min="1006" max="1006" width="16" style="41" customWidth="1"/>
    <col min="1007" max="1007" width="14.453125" style="41" bestFit="1" customWidth="1"/>
    <col min="1008" max="1245" width="9.453125" style="41"/>
    <col min="1246" max="1246" width="0.453125" style="41" customWidth="1"/>
    <col min="1247" max="1250" width="1.54296875" style="41" customWidth="1"/>
    <col min="1251" max="1251" width="56.453125" style="41" customWidth="1"/>
    <col min="1252" max="1252" width="15" style="41" customWidth="1"/>
    <col min="1253" max="1253" width="1.54296875" style="41" customWidth="1"/>
    <col min="1254" max="1254" width="14.453125" style="41" customWidth="1"/>
    <col min="1255" max="1255" width="1.54296875" style="41" customWidth="1"/>
    <col min="1256" max="1256" width="14.453125" style="41" customWidth="1"/>
    <col min="1257" max="1257" width="1.54296875" style="41" customWidth="1"/>
    <col min="1258" max="1258" width="14.54296875" style="41" customWidth="1"/>
    <col min="1259" max="1259" width="1.54296875" style="41" customWidth="1"/>
    <col min="1260" max="1260" width="13.54296875" style="41" customWidth="1"/>
    <col min="1261" max="1261" width="1.54296875" style="41" customWidth="1"/>
    <col min="1262" max="1262" width="16" style="41" customWidth="1"/>
    <col min="1263" max="1263" width="14.453125" style="41" bestFit="1" customWidth="1"/>
    <col min="1264" max="1501" width="9.453125" style="41"/>
    <col min="1502" max="1502" width="0.453125" style="41" customWidth="1"/>
    <col min="1503" max="1506" width="1.54296875" style="41" customWidth="1"/>
    <col min="1507" max="1507" width="56.453125" style="41" customWidth="1"/>
    <col min="1508" max="1508" width="15" style="41" customWidth="1"/>
    <col min="1509" max="1509" width="1.54296875" style="41" customWidth="1"/>
    <col min="1510" max="1510" width="14.453125" style="41" customWidth="1"/>
    <col min="1511" max="1511" width="1.54296875" style="41" customWidth="1"/>
    <col min="1512" max="1512" width="14.453125" style="41" customWidth="1"/>
    <col min="1513" max="1513" width="1.54296875" style="41" customWidth="1"/>
    <col min="1514" max="1514" width="14.54296875" style="41" customWidth="1"/>
    <col min="1515" max="1515" width="1.54296875" style="41" customWidth="1"/>
    <col min="1516" max="1516" width="13.54296875" style="41" customWidth="1"/>
    <col min="1517" max="1517" width="1.54296875" style="41" customWidth="1"/>
    <col min="1518" max="1518" width="16" style="41" customWidth="1"/>
    <col min="1519" max="1519" width="14.453125" style="41" bestFit="1" customWidth="1"/>
    <col min="1520" max="1757" width="9.453125" style="41"/>
    <col min="1758" max="1758" width="0.453125" style="41" customWidth="1"/>
    <col min="1759" max="1762" width="1.54296875" style="41" customWidth="1"/>
    <col min="1763" max="1763" width="56.453125" style="41" customWidth="1"/>
    <col min="1764" max="1764" width="15" style="41" customWidth="1"/>
    <col min="1765" max="1765" width="1.54296875" style="41" customWidth="1"/>
    <col min="1766" max="1766" width="14.453125" style="41" customWidth="1"/>
    <col min="1767" max="1767" width="1.54296875" style="41" customWidth="1"/>
    <col min="1768" max="1768" width="14.453125" style="41" customWidth="1"/>
    <col min="1769" max="1769" width="1.54296875" style="41" customWidth="1"/>
    <col min="1770" max="1770" width="14.54296875" style="41" customWidth="1"/>
    <col min="1771" max="1771" width="1.54296875" style="41" customWidth="1"/>
    <col min="1772" max="1772" width="13.54296875" style="41" customWidth="1"/>
    <col min="1773" max="1773" width="1.54296875" style="41" customWidth="1"/>
    <col min="1774" max="1774" width="16" style="41" customWidth="1"/>
    <col min="1775" max="1775" width="14.453125" style="41" bestFit="1" customWidth="1"/>
    <col min="1776" max="2013" width="9.453125" style="41"/>
    <col min="2014" max="2014" width="0.453125" style="41" customWidth="1"/>
    <col min="2015" max="2018" width="1.54296875" style="41" customWidth="1"/>
    <col min="2019" max="2019" width="56.453125" style="41" customWidth="1"/>
    <col min="2020" max="2020" width="15" style="41" customWidth="1"/>
    <col min="2021" max="2021" width="1.54296875" style="41" customWidth="1"/>
    <col min="2022" max="2022" width="14.453125" style="41" customWidth="1"/>
    <col min="2023" max="2023" width="1.54296875" style="41" customWidth="1"/>
    <col min="2024" max="2024" width="14.453125" style="41" customWidth="1"/>
    <col min="2025" max="2025" width="1.54296875" style="41" customWidth="1"/>
    <col min="2026" max="2026" width="14.54296875" style="41" customWidth="1"/>
    <col min="2027" max="2027" width="1.54296875" style="41" customWidth="1"/>
    <col min="2028" max="2028" width="13.54296875" style="41" customWidth="1"/>
    <col min="2029" max="2029" width="1.54296875" style="41" customWidth="1"/>
    <col min="2030" max="2030" width="16" style="41" customWidth="1"/>
    <col min="2031" max="2031" width="14.453125" style="41" bestFit="1" customWidth="1"/>
    <col min="2032" max="2269" width="9.453125" style="41"/>
    <col min="2270" max="2270" width="0.453125" style="41" customWidth="1"/>
    <col min="2271" max="2274" width="1.54296875" style="41" customWidth="1"/>
    <col min="2275" max="2275" width="56.453125" style="41" customWidth="1"/>
    <col min="2276" max="2276" width="15" style="41" customWidth="1"/>
    <col min="2277" max="2277" width="1.54296875" style="41" customWidth="1"/>
    <col min="2278" max="2278" width="14.453125" style="41" customWidth="1"/>
    <col min="2279" max="2279" width="1.54296875" style="41" customWidth="1"/>
    <col min="2280" max="2280" width="14.453125" style="41" customWidth="1"/>
    <col min="2281" max="2281" width="1.54296875" style="41" customWidth="1"/>
    <col min="2282" max="2282" width="14.54296875" style="41" customWidth="1"/>
    <col min="2283" max="2283" width="1.54296875" style="41" customWidth="1"/>
    <col min="2284" max="2284" width="13.54296875" style="41" customWidth="1"/>
    <col min="2285" max="2285" width="1.54296875" style="41" customWidth="1"/>
    <col min="2286" max="2286" width="16" style="41" customWidth="1"/>
    <col min="2287" max="2287" width="14.453125" style="41" bestFit="1" customWidth="1"/>
    <col min="2288" max="2525" width="9.453125" style="41"/>
    <col min="2526" max="2526" width="0.453125" style="41" customWidth="1"/>
    <col min="2527" max="2530" width="1.54296875" style="41" customWidth="1"/>
    <col min="2531" max="2531" width="56.453125" style="41" customWidth="1"/>
    <col min="2532" max="2532" width="15" style="41" customWidth="1"/>
    <col min="2533" max="2533" width="1.54296875" style="41" customWidth="1"/>
    <col min="2534" max="2534" width="14.453125" style="41" customWidth="1"/>
    <col min="2535" max="2535" width="1.54296875" style="41" customWidth="1"/>
    <col min="2536" max="2536" width="14.453125" style="41" customWidth="1"/>
    <col min="2537" max="2537" width="1.54296875" style="41" customWidth="1"/>
    <col min="2538" max="2538" width="14.54296875" style="41" customWidth="1"/>
    <col min="2539" max="2539" width="1.54296875" style="41" customWidth="1"/>
    <col min="2540" max="2540" width="13.54296875" style="41" customWidth="1"/>
    <col min="2541" max="2541" width="1.54296875" style="41" customWidth="1"/>
    <col min="2542" max="2542" width="16" style="41" customWidth="1"/>
    <col min="2543" max="2543" width="14.453125" style="41" bestFit="1" customWidth="1"/>
    <col min="2544" max="2781" width="9.453125" style="41"/>
    <col min="2782" max="2782" width="0.453125" style="41" customWidth="1"/>
    <col min="2783" max="2786" width="1.54296875" style="41" customWidth="1"/>
    <col min="2787" max="2787" width="56.453125" style="41" customWidth="1"/>
    <col min="2788" max="2788" width="15" style="41" customWidth="1"/>
    <col min="2789" max="2789" width="1.54296875" style="41" customWidth="1"/>
    <col min="2790" max="2790" width="14.453125" style="41" customWidth="1"/>
    <col min="2791" max="2791" width="1.54296875" style="41" customWidth="1"/>
    <col min="2792" max="2792" width="14.453125" style="41" customWidth="1"/>
    <col min="2793" max="2793" width="1.54296875" style="41" customWidth="1"/>
    <col min="2794" max="2794" width="14.54296875" style="41" customWidth="1"/>
    <col min="2795" max="2795" width="1.54296875" style="41" customWidth="1"/>
    <col min="2796" max="2796" width="13.54296875" style="41" customWidth="1"/>
    <col min="2797" max="2797" width="1.54296875" style="41" customWidth="1"/>
    <col min="2798" max="2798" width="16" style="41" customWidth="1"/>
    <col min="2799" max="2799" width="14.453125" style="41" bestFit="1" customWidth="1"/>
    <col min="2800" max="3037" width="9.453125" style="41"/>
    <col min="3038" max="3038" width="0.453125" style="41" customWidth="1"/>
    <col min="3039" max="3042" width="1.54296875" style="41" customWidth="1"/>
    <col min="3043" max="3043" width="56.453125" style="41" customWidth="1"/>
    <col min="3044" max="3044" width="15" style="41" customWidth="1"/>
    <col min="3045" max="3045" width="1.54296875" style="41" customWidth="1"/>
    <col min="3046" max="3046" width="14.453125" style="41" customWidth="1"/>
    <col min="3047" max="3047" width="1.54296875" style="41" customWidth="1"/>
    <col min="3048" max="3048" width="14.453125" style="41" customWidth="1"/>
    <col min="3049" max="3049" width="1.54296875" style="41" customWidth="1"/>
    <col min="3050" max="3050" width="14.54296875" style="41" customWidth="1"/>
    <col min="3051" max="3051" width="1.54296875" style="41" customWidth="1"/>
    <col min="3052" max="3052" width="13.54296875" style="41" customWidth="1"/>
    <col min="3053" max="3053" width="1.54296875" style="41" customWidth="1"/>
    <col min="3054" max="3054" width="16" style="41" customWidth="1"/>
    <col min="3055" max="3055" width="14.453125" style="41" bestFit="1" customWidth="1"/>
    <col min="3056" max="3293" width="9.453125" style="41"/>
    <col min="3294" max="3294" width="0.453125" style="41" customWidth="1"/>
    <col min="3295" max="3298" width="1.54296875" style="41" customWidth="1"/>
    <col min="3299" max="3299" width="56.453125" style="41" customWidth="1"/>
    <col min="3300" max="3300" width="15" style="41" customWidth="1"/>
    <col min="3301" max="3301" width="1.54296875" style="41" customWidth="1"/>
    <col min="3302" max="3302" width="14.453125" style="41" customWidth="1"/>
    <col min="3303" max="3303" width="1.54296875" style="41" customWidth="1"/>
    <col min="3304" max="3304" width="14.453125" style="41" customWidth="1"/>
    <col min="3305" max="3305" width="1.54296875" style="41" customWidth="1"/>
    <col min="3306" max="3306" width="14.54296875" style="41" customWidth="1"/>
    <col min="3307" max="3307" width="1.54296875" style="41" customWidth="1"/>
    <col min="3308" max="3308" width="13.54296875" style="41" customWidth="1"/>
    <col min="3309" max="3309" width="1.54296875" style="41" customWidth="1"/>
    <col min="3310" max="3310" width="16" style="41" customWidth="1"/>
    <col min="3311" max="3311" width="14.453125" style="41" bestFit="1" customWidth="1"/>
    <col min="3312" max="3549" width="9.453125" style="41"/>
    <col min="3550" max="3550" width="0.453125" style="41" customWidth="1"/>
    <col min="3551" max="3554" width="1.54296875" style="41" customWidth="1"/>
    <col min="3555" max="3555" width="56.453125" style="41" customWidth="1"/>
    <col min="3556" max="3556" width="15" style="41" customWidth="1"/>
    <col min="3557" max="3557" width="1.54296875" style="41" customWidth="1"/>
    <col min="3558" max="3558" width="14.453125" style="41" customWidth="1"/>
    <col min="3559" max="3559" width="1.54296875" style="41" customWidth="1"/>
    <col min="3560" max="3560" width="14.453125" style="41" customWidth="1"/>
    <col min="3561" max="3561" width="1.54296875" style="41" customWidth="1"/>
    <col min="3562" max="3562" width="14.54296875" style="41" customWidth="1"/>
    <col min="3563" max="3563" width="1.54296875" style="41" customWidth="1"/>
    <col min="3564" max="3564" width="13.54296875" style="41" customWidth="1"/>
    <col min="3565" max="3565" width="1.54296875" style="41" customWidth="1"/>
    <col min="3566" max="3566" width="16" style="41" customWidth="1"/>
    <col min="3567" max="3567" width="14.453125" style="41" bestFit="1" customWidth="1"/>
    <col min="3568" max="3805" width="9.453125" style="41"/>
    <col min="3806" max="3806" width="0.453125" style="41" customWidth="1"/>
    <col min="3807" max="3810" width="1.54296875" style="41" customWidth="1"/>
    <col min="3811" max="3811" width="56.453125" style="41" customWidth="1"/>
    <col min="3812" max="3812" width="15" style="41" customWidth="1"/>
    <col min="3813" max="3813" width="1.54296875" style="41" customWidth="1"/>
    <col min="3814" max="3814" width="14.453125" style="41" customWidth="1"/>
    <col min="3815" max="3815" width="1.54296875" style="41" customWidth="1"/>
    <col min="3816" max="3816" width="14.453125" style="41" customWidth="1"/>
    <col min="3817" max="3817" width="1.54296875" style="41" customWidth="1"/>
    <col min="3818" max="3818" width="14.54296875" style="41" customWidth="1"/>
    <col min="3819" max="3819" width="1.54296875" style="41" customWidth="1"/>
    <col min="3820" max="3820" width="13.54296875" style="41" customWidth="1"/>
    <col min="3821" max="3821" width="1.54296875" style="41" customWidth="1"/>
    <col min="3822" max="3822" width="16" style="41" customWidth="1"/>
    <col min="3823" max="3823" width="14.453125" style="41" bestFit="1" customWidth="1"/>
    <col min="3824" max="4061" width="9.453125" style="41"/>
    <col min="4062" max="4062" width="0.453125" style="41" customWidth="1"/>
    <col min="4063" max="4066" width="1.54296875" style="41" customWidth="1"/>
    <col min="4067" max="4067" width="56.453125" style="41" customWidth="1"/>
    <col min="4068" max="4068" width="15" style="41" customWidth="1"/>
    <col min="4069" max="4069" width="1.54296875" style="41" customWidth="1"/>
    <col min="4070" max="4070" width="14.453125" style="41" customWidth="1"/>
    <col min="4071" max="4071" width="1.54296875" style="41" customWidth="1"/>
    <col min="4072" max="4072" width="14.453125" style="41" customWidth="1"/>
    <col min="4073" max="4073" width="1.54296875" style="41" customWidth="1"/>
    <col min="4074" max="4074" width="14.54296875" style="41" customWidth="1"/>
    <col min="4075" max="4075" width="1.54296875" style="41" customWidth="1"/>
    <col min="4076" max="4076" width="13.54296875" style="41" customWidth="1"/>
    <col min="4077" max="4077" width="1.54296875" style="41" customWidth="1"/>
    <col min="4078" max="4078" width="16" style="41" customWidth="1"/>
    <col min="4079" max="4079" width="14.453125" style="41" bestFit="1" customWidth="1"/>
    <col min="4080" max="4317" width="9.453125" style="41"/>
    <col min="4318" max="4318" width="0.453125" style="41" customWidth="1"/>
    <col min="4319" max="4322" width="1.54296875" style="41" customWidth="1"/>
    <col min="4323" max="4323" width="56.453125" style="41" customWidth="1"/>
    <col min="4324" max="4324" width="15" style="41" customWidth="1"/>
    <col min="4325" max="4325" width="1.54296875" style="41" customWidth="1"/>
    <col min="4326" max="4326" width="14.453125" style="41" customWidth="1"/>
    <col min="4327" max="4327" width="1.54296875" style="41" customWidth="1"/>
    <col min="4328" max="4328" width="14.453125" style="41" customWidth="1"/>
    <col min="4329" max="4329" width="1.54296875" style="41" customWidth="1"/>
    <col min="4330" max="4330" width="14.54296875" style="41" customWidth="1"/>
    <col min="4331" max="4331" width="1.54296875" style="41" customWidth="1"/>
    <col min="4332" max="4332" width="13.54296875" style="41" customWidth="1"/>
    <col min="4333" max="4333" width="1.54296875" style="41" customWidth="1"/>
    <col min="4334" max="4334" width="16" style="41" customWidth="1"/>
    <col min="4335" max="4335" width="14.453125" style="41" bestFit="1" customWidth="1"/>
    <col min="4336" max="4573" width="9.453125" style="41"/>
    <col min="4574" max="4574" width="0.453125" style="41" customWidth="1"/>
    <col min="4575" max="4578" width="1.54296875" style="41" customWidth="1"/>
    <col min="4579" max="4579" width="56.453125" style="41" customWidth="1"/>
    <col min="4580" max="4580" width="15" style="41" customWidth="1"/>
    <col min="4581" max="4581" width="1.54296875" style="41" customWidth="1"/>
    <col min="4582" max="4582" width="14.453125" style="41" customWidth="1"/>
    <col min="4583" max="4583" width="1.54296875" style="41" customWidth="1"/>
    <col min="4584" max="4584" width="14.453125" style="41" customWidth="1"/>
    <col min="4585" max="4585" width="1.54296875" style="41" customWidth="1"/>
    <col min="4586" max="4586" width="14.54296875" style="41" customWidth="1"/>
    <col min="4587" max="4587" width="1.54296875" style="41" customWidth="1"/>
    <col min="4588" max="4588" width="13.54296875" style="41" customWidth="1"/>
    <col min="4589" max="4589" width="1.54296875" style="41" customWidth="1"/>
    <col min="4590" max="4590" width="16" style="41" customWidth="1"/>
    <col min="4591" max="4591" width="14.453125" style="41" bestFit="1" customWidth="1"/>
    <col min="4592" max="4829" width="9.453125" style="41"/>
    <col min="4830" max="4830" width="0.453125" style="41" customWidth="1"/>
    <col min="4831" max="4834" width="1.54296875" style="41" customWidth="1"/>
    <col min="4835" max="4835" width="56.453125" style="41" customWidth="1"/>
    <col min="4836" max="4836" width="15" style="41" customWidth="1"/>
    <col min="4837" max="4837" width="1.54296875" style="41" customWidth="1"/>
    <col min="4838" max="4838" width="14.453125" style="41" customWidth="1"/>
    <col min="4839" max="4839" width="1.54296875" style="41" customWidth="1"/>
    <col min="4840" max="4840" width="14.453125" style="41" customWidth="1"/>
    <col min="4841" max="4841" width="1.54296875" style="41" customWidth="1"/>
    <col min="4842" max="4842" width="14.54296875" style="41" customWidth="1"/>
    <col min="4843" max="4843" width="1.54296875" style="41" customWidth="1"/>
    <col min="4844" max="4844" width="13.54296875" style="41" customWidth="1"/>
    <col min="4845" max="4845" width="1.54296875" style="41" customWidth="1"/>
    <col min="4846" max="4846" width="16" style="41" customWidth="1"/>
    <col min="4847" max="4847" width="14.453125" style="41" bestFit="1" customWidth="1"/>
    <col min="4848" max="5085" width="9.453125" style="41"/>
    <col min="5086" max="5086" width="0.453125" style="41" customWidth="1"/>
    <col min="5087" max="5090" width="1.54296875" style="41" customWidth="1"/>
    <col min="5091" max="5091" width="56.453125" style="41" customWidth="1"/>
    <col min="5092" max="5092" width="15" style="41" customWidth="1"/>
    <col min="5093" max="5093" width="1.54296875" style="41" customWidth="1"/>
    <col min="5094" max="5094" width="14.453125" style="41" customWidth="1"/>
    <col min="5095" max="5095" width="1.54296875" style="41" customWidth="1"/>
    <col min="5096" max="5096" width="14.453125" style="41" customWidth="1"/>
    <col min="5097" max="5097" width="1.54296875" style="41" customWidth="1"/>
    <col min="5098" max="5098" width="14.54296875" style="41" customWidth="1"/>
    <col min="5099" max="5099" width="1.54296875" style="41" customWidth="1"/>
    <col min="5100" max="5100" width="13.54296875" style="41" customWidth="1"/>
    <col min="5101" max="5101" width="1.54296875" style="41" customWidth="1"/>
    <col min="5102" max="5102" width="16" style="41" customWidth="1"/>
    <col min="5103" max="5103" width="14.453125" style="41" bestFit="1" customWidth="1"/>
    <col min="5104" max="5341" width="9.453125" style="41"/>
    <col min="5342" max="5342" width="0.453125" style="41" customWidth="1"/>
    <col min="5343" max="5346" width="1.54296875" style="41" customWidth="1"/>
    <col min="5347" max="5347" width="56.453125" style="41" customWidth="1"/>
    <col min="5348" max="5348" width="15" style="41" customWidth="1"/>
    <col min="5349" max="5349" width="1.54296875" style="41" customWidth="1"/>
    <col min="5350" max="5350" width="14.453125" style="41" customWidth="1"/>
    <col min="5351" max="5351" width="1.54296875" style="41" customWidth="1"/>
    <col min="5352" max="5352" width="14.453125" style="41" customWidth="1"/>
    <col min="5353" max="5353" width="1.54296875" style="41" customWidth="1"/>
    <col min="5354" max="5354" width="14.54296875" style="41" customWidth="1"/>
    <col min="5355" max="5355" width="1.54296875" style="41" customWidth="1"/>
    <col min="5356" max="5356" width="13.54296875" style="41" customWidth="1"/>
    <col min="5357" max="5357" width="1.54296875" style="41" customWidth="1"/>
    <col min="5358" max="5358" width="16" style="41" customWidth="1"/>
    <col min="5359" max="5359" width="14.453125" style="41" bestFit="1" customWidth="1"/>
    <col min="5360" max="5597" width="9.453125" style="41"/>
    <col min="5598" max="5598" width="0.453125" style="41" customWidth="1"/>
    <col min="5599" max="5602" width="1.54296875" style="41" customWidth="1"/>
    <col min="5603" max="5603" width="56.453125" style="41" customWidth="1"/>
    <col min="5604" max="5604" width="15" style="41" customWidth="1"/>
    <col min="5605" max="5605" width="1.54296875" style="41" customWidth="1"/>
    <col min="5606" max="5606" width="14.453125" style="41" customWidth="1"/>
    <col min="5607" max="5607" width="1.54296875" style="41" customWidth="1"/>
    <col min="5608" max="5608" width="14.453125" style="41" customWidth="1"/>
    <col min="5609" max="5609" width="1.54296875" style="41" customWidth="1"/>
    <col min="5610" max="5610" width="14.54296875" style="41" customWidth="1"/>
    <col min="5611" max="5611" width="1.54296875" style="41" customWidth="1"/>
    <col min="5612" max="5612" width="13.54296875" style="41" customWidth="1"/>
    <col min="5613" max="5613" width="1.54296875" style="41" customWidth="1"/>
    <col min="5614" max="5614" width="16" style="41" customWidth="1"/>
    <col min="5615" max="5615" width="14.453125" style="41" bestFit="1" customWidth="1"/>
    <col min="5616" max="5853" width="9.453125" style="41"/>
    <col min="5854" max="5854" width="0.453125" style="41" customWidth="1"/>
    <col min="5855" max="5858" width="1.54296875" style="41" customWidth="1"/>
    <col min="5859" max="5859" width="56.453125" style="41" customWidth="1"/>
    <col min="5860" max="5860" width="15" style="41" customWidth="1"/>
    <col min="5861" max="5861" width="1.54296875" style="41" customWidth="1"/>
    <col min="5862" max="5862" width="14.453125" style="41" customWidth="1"/>
    <col min="5863" max="5863" width="1.54296875" style="41" customWidth="1"/>
    <col min="5864" max="5864" width="14.453125" style="41" customWidth="1"/>
    <col min="5865" max="5865" width="1.54296875" style="41" customWidth="1"/>
    <col min="5866" max="5866" width="14.54296875" style="41" customWidth="1"/>
    <col min="5867" max="5867" width="1.54296875" style="41" customWidth="1"/>
    <col min="5868" max="5868" width="13.54296875" style="41" customWidth="1"/>
    <col min="5869" max="5869" width="1.54296875" style="41" customWidth="1"/>
    <col min="5870" max="5870" width="16" style="41" customWidth="1"/>
    <col min="5871" max="5871" width="14.453125" style="41" bestFit="1" customWidth="1"/>
    <col min="5872" max="6109" width="9.453125" style="41"/>
    <col min="6110" max="6110" width="0.453125" style="41" customWidth="1"/>
    <col min="6111" max="6114" width="1.54296875" style="41" customWidth="1"/>
    <col min="6115" max="6115" width="56.453125" style="41" customWidth="1"/>
    <col min="6116" max="6116" width="15" style="41" customWidth="1"/>
    <col min="6117" max="6117" width="1.54296875" style="41" customWidth="1"/>
    <col min="6118" max="6118" width="14.453125" style="41" customWidth="1"/>
    <col min="6119" max="6119" width="1.54296875" style="41" customWidth="1"/>
    <col min="6120" max="6120" width="14.453125" style="41" customWidth="1"/>
    <col min="6121" max="6121" width="1.54296875" style="41" customWidth="1"/>
    <col min="6122" max="6122" width="14.54296875" style="41" customWidth="1"/>
    <col min="6123" max="6123" width="1.54296875" style="41" customWidth="1"/>
    <col min="6124" max="6124" width="13.54296875" style="41" customWidth="1"/>
    <col min="6125" max="6125" width="1.54296875" style="41" customWidth="1"/>
    <col min="6126" max="6126" width="16" style="41" customWidth="1"/>
    <col min="6127" max="6127" width="14.453125" style="41" bestFit="1" customWidth="1"/>
    <col min="6128" max="6365" width="9.453125" style="41"/>
    <col min="6366" max="6366" width="0.453125" style="41" customWidth="1"/>
    <col min="6367" max="6370" width="1.54296875" style="41" customWidth="1"/>
    <col min="6371" max="6371" width="56.453125" style="41" customWidth="1"/>
    <col min="6372" max="6372" width="15" style="41" customWidth="1"/>
    <col min="6373" max="6373" width="1.54296875" style="41" customWidth="1"/>
    <col min="6374" max="6374" width="14.453125" style="41" customWidth="1"/>
    <col min="6375" max="6375" width="1.54296875" style="41" customWidth="1"/>
    <col min="6376" max="6376" width="14.453125" style="41" customWidth="1"/>
    <col min="6377" max="6377" width="1.54296875" style="41" customWidth="1"/>
    <col min="6378" max="6378" width="14.54296875" style="41" customWidth="1"/>
    <col min="6379" max="6379" width="1.54296875" style="41" customWidth="1"/>
    <col min="6380" max="6380" width="13.54296875" style="41" customWidth="1"/>
    <col min="6381" max="6381" width="1.54296875" style="41" customWidth="1"/>
    <col min="6382" max="6382" width="16" style="41" customWidth="1"/>
    <col min="6383" max="6383" width="14.453125" style="41" bestFit="1" customWidth="1"/>
    <col min="6384" max="6621" width="9.453125" style="41"/>
    <col min="6622" max="6622" width="0.453125" style="41" customWidth="1"/>
    <col min="6623" max="6626" width="1.54296875" style="41" customWidth="1"/>
    <col min="6627" max="6627" width="56.453125" style="41" customWidth="1"/>
    <col min="6628" max="6628" width="15" style="41" customWidth="1"/>
    <col min="6629" max="6629" width="1.54296875" style="41" customWidth="1"/>
    <col min="6630" max="6630" width="14.453125" style="41" customWidth="1"/>
    <col min="6631" max="6631" width="1.54296875" style="41" customWidth="1"/>
    <col min="6632" max="6632" width="14.453125" style="41" customWidth="1"/>
    <col min="6633" max="6633" width="1.54296875" style="41" customWidth="1"/>
    <col min="6634" max="6634" width="14.54296875" style="41" customWidth="1"/>
    <col min="6635" max="6635" width="1.54296875" style="41" customWidth="1"/>
    <col min="6636" max="6636" width="13.54296875" style="41" customWidth="1"/>
    <col min="6637" max="6637" width="1.54296875" style="41" customWidth="1"/>
    <col min="6638" max="6638" width="16" style="41" customWidth="1"/>
    <col min="6639" max="6639" width="14.453125" style="41" bestFit="1" customWidth="1"/>
    <col min="6640" max="6877" width="9.453125" style="41"/>
    <col min="6878" max="6878" width="0.453125" style="41" customWidth="1"/>
    <col min="6879" max="6882" width="1.54296875" style="41" customWidth="1"/>
    <col min="6883" max="6883" width="56.453125" style="41" customWidth="1"/>
    <col min="6884" max="6884" width="15" style="41" customWidth="1"/>
    <col min="6885" max="6885" width="1.54296875" style="41" customWidth="1"/>
    <col min="6886" max="6886" width="14.453125" style="41" customWidth="1"/>
    <col min="6887" max="6887" width="1.54296875" style="41" customWidth="1"/>
    <col min="6888" max="6888" width="14.453125" style="41" customWidth="1"/>
    <col min="6889" max="6889" width="1.54296875" style="41" customWidth="1"/>
    <col min="6890" max="6890" width="14.54296875" style="41" customWidth="1"/>
    <col min="6891" max="6891" width="1.54296875" style="41" customWidth="1"/>
    <col min="6892" max="6892" width="13.54296875" style="41" customWidth="1"/>
    <col min="6893" max="6893" width="1.54296875" style="41" customWidth="1"/>
    <col min="6894" max="6894" width="16" style="41" customWidth="1"/>
    <col min="6895" max="6895" width="14.453125" style="41" bestFit="1" customWidth="1"/>
    <col min="6896" max="7133" width="9.453125" style="41"/>
    <col min="7134" max="7134" width="0.453125" style="41" customWidth="1"/>
    <col min="7135" max="7138" width="1.54296875" style="41" customWidth="1"/>
    <col min="7139" max="7139" width="56.453125" style="41" customWidth="1"/>
    <col min="7140" max="7140" width="15" style="41" customWidth="1"/>
    <col min="7141" max="7141" width="1.54296875" style="41" customWidth="1"/>
    <col min="7142" max="7142" width="14.453125" style="41" customWidth="1"/>
    <col min="7143" max="7143" width="1.54296875" style="41" customWidth="1"/>
    <col min="7144" max="7144" width="14.453125" style="41" customWidth="1"/>
    <col min="7145" max="7145" width="1.54296875" style="41" customWidth="1"/>
    <col min="7146" max="7146" width="14.54296875" style="41" customWidth="1"/>
    <col min="7147" max="7147" width="1.54296875" style="41" customWidth="1"/>
    <col min="7148" max="7148" width="13.54296875" style="41" customWidth="1"/>
    <col min="7149" max="7149" width="1.54296875" style="41" customWidth="1"/>
    <col min="7150" max="7150" width="16" style="41" customWidth="1"/>
    <col min="7151" max="7151" width="14.453125" style="41" bestFit="1" customWidth="1"/>
    <col min="7152" max="7389" width="9.453125" style="41"/>
    <col min="7390" max="7390" width="0.453125" style="41" customWidth="1"/>
    <col min="7391" max="7394" width="1.54296875" style="41" customWidth="1"/>
    <col min="7395" max="7395" width="56.453125" style="41" customWidth="1"/>
    <col min="7396" max="7396" width="15" style="41" customWidth="1"/>
    <col min="7397" max="7397" width="1.54296875" style="41" customWidth="1"/>
    <col min="7398" max="7398" width="14.453125" style="41" customWidth="1"/>
    <col min="7399" max="7399" width="1.54296875" style="41" customWidth="1"/>
    <col min="7400" max="7400" width="14.453125" style="41" customWidth="1"/>
    <col min="7401" max="7401" width="1.54296875" style="41" customWidth="1"/>
    <col min="7402" max="7402" width="14.54296875" style="41" customWidth="1"/>
    <col min="7403" max="7403" width="1.54296875" style="41" customWidth="1"/>
    <col min="7404" max="7404" width="13.54296875" style="41" customWidth="1"/>
    <col min="7405" max="7405" width="1.54296875" style="41" customWidth="1"/>
    <col min="7406" max="7406" width="16" style="41" customWidth="1"/>
    <col min="7407" max="7407" width="14.453125" style="41" bestFit="1" customWidth="1"/>
    <col min="7408" max="7645" width="9.453125" style="41"/>
    <col min="7646" max="7646" width="0.453125" style="41" customWidth="1"/>
    <col min="7647" max="7650" width="1.54296875" style="41" customWidth="1"/>
    <col min="7651" max="7651" width="56.453125" style="41" customWidth="1"/>
    <col min="7652" max="7652" width="15" style="41" customWidth="1"/>
    <col min="7653" max="7653" width="1.54296875" style="41" customWidth="1"/>
    <col min="7654" max="7654" width="14.453125" style="41" customWidth="1"/>
    <col min="7655" max="7655" width="1.54296875" style="41" customWidth="1"/>
    <col min="7656" max="7656" width="14.453125" style="41" customWidth="1"/>
    <col min="7657" max="7657" width="1.54296875" style="41" customWidth="1"/>
    <col min="7658" max="7658" width="14.54296875" style="41" customWidth="1"/>
    <col min="7659" max="7659" width="1.54296875" style="41" customWidth="1"/>
    <col min="7660" max="7660" width="13.54296875" style="41" customWidth="1"/>
    <col min="7661" max="7661" width="1.54296875" style="41" customWidth="1"/>
    <col min="7662" max="7662" width="16" style="41" customWidth="1"/>
    <col min="7663" max="7663" width="14.453125" style="41" bestFit="1" customWidth="1"/>
    <col min="7664" max="7901" width="9.453125" style="41"/>
    <col min="7902" max="7902" width="0.453125" style="41" customWidth="1"/>
    <col min="7903" max="7906" width="1.54296875" style="41" customWidth="1"/>
    <col min="7907" max="7907" width="56.453125" style="41" customWidth="1"/>
    <col min="7908" max="7908" width="15" style="41" customWidth="1"/>
    <col min="7909" max="7909" width="1.54296875" style="41" customWidth="1"/>
    <col min="7910" max="7910" width="14.453125" style="41" customWidth="1"/>
    <col min="7911" max="7911" width="1.54296875" style="41" customWidth="1"/>
    <col min="7912" max="7912" width="14.453125" style="41" customWidth="1"/>
    <col min="7913" max="7913" width="1.54296875" style="41" customWidth="1"/>
    <col min="7914" max="7914" width="14.54296875" style="41" customWidth="1"/>
    <col min="7915" max="7915" width="1.54296875" style="41" customWidth="1"/>
    <col min="7916" max="7916" width="13.54296875" style="41" customWidth="1"/>
    <col min="7917" max="7917" width="1.54296875" style="41" customWidth="1"/>
    <col min="7918" max="7918" width="16" style="41" customWidth="1"/>
    <col min="7919" max="7919" width="14.453125" style="41" bestFit="1" customWidth="1"/>
    <col min="7920" max="8157" width="9.453125" style="41"/>
    <col min="8158" max="8158" width="0.453125" style="41" customWidth="1"/>
    <col min="8159" max="8162" width="1.54296875" style="41" customWidth="1"/>
    <col min="8163" max="8163" width="56.453125" style="41" customWidth="1"/>
    <col min="8164" max="8164" width="15" style="41" customWidth="1"/>
    <col min="8165" max="8165" width="1.54296875" style="41" customWidth="1"/>
    <col min="8166" max="8166" width="14.453125" style="41" customWidth="1"/>
    <col min="8167" max="8167" width="1.54296875" style="41" customWidth="1"/>
    <col min="8168" max="8168" width="14.453125" style="41" customWidth="1"/>
    <col min="8169" max="8169" width="1.54296875" style="41" customWidth="1"/>
    <col min="8170" max="8170" width="14.54296875" style="41" customWidth="1"/>
    <col min="8171" max="8171" width="1.54296875" style="41" customWidth="1"/>
    <col min="8172" max="8172" width="13.54296875" style="41" customWidth="1"/>
    <col min="8173" max="8173" width="1.54296875" style="41" customWidth="1"/>
    <col min="8174" max="8174" width="16" style="41" customWidth="1"/>
    <col min="8175" max="8175" width="14.453125" style="41" bestFit="1" customWidth="1"/>
    <col min="8176" max="8413" width="9.453125" style="41"/>
    <col min="8414" max="8414" width="0.453125" style="41" customWidth="1"/>
    <col min="8415" max="8418" width="1.54296875" style="41" customWidth="1"/>
    <col min="8419" max="8419" width="56.453125" style="41" customWidth="1"/>
    <col min="8420" max="8420" width="15" style="41" customWidth="1"/>
    <col min="8421" max="8421" width="1.54296875" style="41" customWidth="1"/>
    <col min="8422" max="8422" width="14.453125" style="41" customWidth="1"/>
    <col min="8423" max="8423" width="1.54296875" style="41" customWidth="1"/>
    <col min="8424" max="8424" width="14.453125" style="41" customWidth="1"/>
    <col min="8425" max="8425" width="1.54296875" style="41" customWidth="1"/>
    <col min="8426" max="8426" width="14.54296875" style="41" customWidth="1"/>
    <col min="8427" max="8427" width="1.54296875" style="41" customWidth="1"/>
    <col min="8428" max="8428" width="13.54296875" style="41" customWidth="1"/>
    <col min="8429" max="8429" width="1.54296875" style="41" customWidth="1"/>
    <col min="8430" max="8430" width="16" style="41" customWidth="1"/>
    <col min="8431" max="8431" width="14.453125" style="41" bestFit="1" customWidth="1"/>
    <col min="8432" max="8669" width="9.453125" style="41"/>
    <col min="8670" max="8670" width="0.453125" style="41" customWidth="1"/>
    <col min="8671" max="8674" width="1.54296875" style="41" customWidth="1"/>
    <col min="8675" max="8675" width="56.453125" style="41" customWidth="1"/>
    <col min="8676" max="8676" width="15" style="41" customWidth="1"/>
    <col min="8677" max="8677" width="1.54296875" style="41" customWidth="1"/>
    <col min="8678" max="8678" width="14.453125" style="41" customWidth="1"/>
    <col min="8679" max="8679" width="1.54296875" style="41" customWidth="1"/>
    <col min="8680" max="8680" width="14.453125" style="41" customWidth="1"/>
    <col min="8681" max="8681" width="1.54296875" style="41" customWidth="1"/>
    <col min="8682" max="8682" width="14.54296875" style="41" customWidth="1"/>
    <col min="8683" max="8683" width="1.54296875" style="41" customWidth="1"/>
    <col min="8684" max="8684" width="13.54296875" style="41" customWidth="1"/>
    <col min="8685" max="8685" width="1.54296875" style="41" customWidth="1"/>
    <col min="8686" max="8686" width="16" style="41" customWidth="1"/>
    <col min="8687" max="8687" width="14.453125" style="41" bestFit="1" customWidth="1"/>
    <col min="8688" max="8925" width="9.453125" style="41"/>
    <col min="8926" max="8926" width="0.453125" style="41" customWidth="1"/>
    <col min="8927" max="8930" width="1.54296875" style="41" customWidth="1"/>
    <col min="8931" max="8931" width="56.453125" style="41" customWidth="1"/>
    <col min="8932" max="8932" width="15" style="41" customWidth="1"/>
    <col min="8933" max="8933" width="1.54296875" style="41" customWidth="1"/>
    <col min="8934" max="8934" width="14.453125" style="41" customWidth="1"/>
    <col min="8935" max="8935" width="1.54296875" style="41" customWidth="1"/>
    <col min="8936" max="8936" width="14.453125" style="41" customWidth="1"/>
    <col min="8937" max="8937" width="1.54296875" style="41" customWidth="1"/>
    <col min="8938" max="8938" width="14.54296875" style="41" customWidth="1"/>
    <col min="8939" max="8939" width="1.54296875" style="41" customWidth="1"/>
    <col min="8940" max="8940" width="13.54296875" style="41" customWidth="1"/>
    <col min="8941" max="8941" width="1.54296875" style="41" customWidth="1"/>
    <col min="8942" max="8942" width="16" style="41" customWidth="1"/>
    <col min="8943" max="8943" width="14.453125" style="41" bestFit="1" customWidth="1"/>
    <col min="8944" max="9181" width="9.453125" style="41"/>
    <col min="9182" max="9182" width="0.453125" style="41" customWidth="1"/>
    <col min="9183" max="9186" width="1.54296875" style="41" customWidth="1"/>
    <col min="9187" max="9187" width="56.453125" style="41" customWidth="1"/>
    <col min="9188" max="9188" width="15" style="41" customWidth="1"/>
    <col min="9189" max="9189" width="1.54296875" style="41" customWidth="1"/>
    <col min="9190" max="9190" width="14.453125" style="41" customWidth="1"/>
    <col min="9191" max="9191" width="1.54296875" style="41" customWidth="1"/>
    <col min="9192" max="9192" width="14.453125" style="41" customWidth="1"/>
    <col min="9193" max="9193" width="1.54296875" style="41" customWidth="1"/>
    <col min="9194" max="9194" width="14.54296875" style="41" customWidth="1"/>
    <col min="9195" max="9195" width="1.54296875" style="41" customWidth="1"/>
    <col min="9196" max="9196" width="13.54296875" style="41" customWidth="1"/>
    <col min="9197" max="9197" width="1.54296875" style="41" customWidth="1"/>
    <col min="9198" max="9198" width="16" style="41" customWidth="1"/>
    <col min="9199" max="9199" width="14.453125" style="41" bestFit="1" customWidth="1"/>
    <col min="9200" max="9437" width="9.453125" style="41"/>
    <col min="9438" max="9438" width="0.453125" style="41" customWidth="1"/>
    <col min="9439" max="9442" width="1.54296875" style="41" customWidth="1"/>
    <col min="9443" max="9443" width="56.453125" style="41" customWidth="1"/>
    <col min="9444" max="9444" width="15" style="41" customWidth="1"/>
    <col min="9445" max="9445" width="1.54296875" style="41" customWidth="1"/>
    <col min="9446" max="9446" width="14.453125" style="41" customWidth="1"/>
    <col min="9447" max="9447" width="1.54296875" style="41" customWidth="1"/>
    <col min="9448" max="9448" width="14.453125" style="41" customWidth="1"/>
    <col min="9449" max="9449" width="1.54296875" style="41" customWidth="1"/>
    <col min="9450" max="9450" width="14.54296875" style="41" customWidth="1"/>
    <col min="9451" max="9451" width="1.54296875" style="41" customWidth="1"/>
    <col min="9452" max="9452" width="13.54296875" style="41" customWidth="1"/>
    <col min="9453" max="9453" width="1.54296875" style="41" customWidth="1"/>
    <col min="9454" max="9454" width="16" style="41" customWidth="1"/>
    <col min="9455" max="9455" width="14.453125" style="41" bestFit="1" customWidth="1"/>
    <col min="9456" max="9693" width="9.453125" style="41"/>
    <col min="9694" max="9694" width="0.453125" style="41" customWidth="1"/>
    <col min="9695" max="9698" width="1.54296875" style="41" customWidth="1"/>
    <col min="9699" max="9699" width="56.453125" style="41" customWidth="1"/>
    <col min="9700" max="9700" width="15" style="41" customWidth="1"/>
    <col min="9701" max="9701" width="1.54296875" style="41" customWidth="1"/>
    <col min="9702" max="9702" width="14.453125" style="41" customWidth="1"/>
    <col min="9703" max="9703" width="1.54296875" style="41" customWidth="1"/>
    <col min="9704" max="9704" width="14.453125" style="41" customWidth="1"/>
    <col min="9705" max="9705" width="1.54296875" style="41" customWidth="1"/>
    <col min="9706" max="9706" width="14.54296875" style="41" customWidth="1"/>
    <col min="9707" max="9707" width="1.54296875" style="41" customWidth="1"/>
    <col min="9708" max="9708" width="13.54296875" style="41" customWidth="1"/>
    <col min="9709" max="9709" width="1.54296875" style="41" customWidth="1"/>
    <col min="9710" max="9710" width="16" style="41" customWidth="1"/>
    <col min="9711" max="9711" width="14.453125" style="41" bestFit="1" customWidth="1"/>
    <col min="9712" max="9949" width="9.453125" style="41"/>
    <col min="9950" max="9950" width="0.453125" style="41" customWidth="1"/>
    <col min="9951" max="9954" width="1.54296875" style="41" customWidth="1"/>
    <col min="9955" max="9955" width="56.453125" style="41" customWidth="1"/>
    <col min="9956" max="9956" width="15" style="41" customWidth="1"/>
    <col min="9957" max="9957" width="1.54296875" style="41" customWidth="1"/>
    <col min="9958" max="9958" width="14.453125" style="41" customWidth="1"/>
    <col min="9959" max="9959" width="1.54296875" style="41" customWidth="1"/>
    <col min="9960" max="9960" width="14.453125" style="41" customWidth="1"/>
    <col min="9961" max="9961" width="1.54296875" style="41" customWidth="1"/>
    <col min="9962" max="9962" width="14.54296875" style="41" customWidth="1"/>
    <col min="9963" max="9963" width="1.54296875" style="41" customWidth="1"/>
    <col min="9964" max="9964" width="13.54296875" style="41" customWidth="1"/>
    <col min="9965" max="9965" width="1.54296875" style="41" customWidth="1"/>
    <col min="9966" max="9966" width="16" style="41" customWidth="1"/>
    <col min="9967" max="9967" width="14.453125" style="41" bestFit="1" customWidth="1"/>
    <col min="9968" max="10205" width="9.453125" style="41"/>
    <col min="10206" max="10206" width="0.453125" style="41" customWidth="1"/>
    <col min="10207" max="10210" width="1.54296875" style="41" customWidth="1"/>
    <col min="10211" max="10211" width="56.453125" style="41" customWidth="1"/>
    <col min="10212" max="10212" width="15" style="41" customWidth="1"/>
    <col min="10213" max="10213" width="1.54296875" style="41" customWidth="1"/>
    <col min="10214" max="10214" width="14.453125" style="41" customWidth="1"/>
    <col min="10215" max="10215" width="1.54296875" style="41" customWidth="1"/>
    <col min="10216" max="10216" width="14.453125" style="41" customWidth="1"/>
    <col min="10217" max="10217" width="1.54296875" style="41" customWidth="1"/>
    <col min="10218" max="10218" width="14.54296875" style="41" customWidth="1"/>
    <col min="10219" max="10219" width="1.54296875" style="41" customWidth="1"/>
    <col min="10220" max="10220" width="13.54296875" style="41" customWidth="1"/>
    <col min="10221" max="10221" width="1.54296875" style="41" customWidth="1"/>
    <col min="10222" max="10222" width="16" style="41" customWidth="1"/>
    <col min="10223" max="10223" width="14.453125" style="41" bestFit="1" customWidth="1"/>
    <col min="10224" max="10461" width="9.453125" style="41"/>
    <col min="10462" max="10462" width="0.453125" style="41" customWidth="1"/>
    <col min="10463" max="10466" width="1.54296875" style="41" customWidth="1"/>
    <col min="10467" max="10467" width="56.453125" style="41" customWidth="1"/>
    <col min="10468" max="10468" width="15" style="41" customWidth="1"/>
    <col min="10469" max="10469" width="1.54296875" style="41" customWidth="1"/>
    <col min="10470" max="10470" width="14.453125" style="41" customWidth="1"/>
    <col min="10471" max="10471" width="1.54296875" style="41" customWidth="1"/>
    <col min="10472" max="10472" width="14.453125" style="41" customWidth="1"/>
    <col min="10473" max="10473" width="1.54296875" style="41" customWidth="1"/>
    <col min="10474" max="10474" width="14.54296875" style="41" customWidth="1"/>
    <col min="10475" max="10475" width="1.54296875" style="41" customWidth="1"/>
    <col min="10476" max="10476" width="13.54296875" style="41" customWidth="1"/>
    <col min="10477" max="10477" width="1.54296875" style="41" customWidth="1"/>
    <col min="10478" max="10478" width="16" style="41" customWidth="1"/>
    <col min="10479" max="10479" width="14.453125" style="41" bestFit="1" customWidth="1"/>
    <col min="10480" max="10717" width="9.453125" style="41"/>
    <col min="10718" max="10718" width="0.453125" style="41" customWidth="1"/>
    <col min="10719" max="10722" width="1.54296875" style="41" customWidth="1"/>
    <col min="10723" max="10723" width="56.453125" style="41" customWidth="1"/>
    <col min="10724" max="10724" width="15" style="41" customWidth="1"/>
    <col min="10725" max="10725" width="1.54296875" style="41" customWidth="1"/>
    <col min="10726" max="10726" width="14.453125" style="41" customWidth="1"/>
    <col min="10727" max="10727" width="1.54296875" style="41" customWidth="1"/>
    <col min="10728" max="10728" width="14.453125" style="41" customWidth="1"/>
    <col min="10729" max="10729" width="1.54296875" style="41" customWidth="1"/>
    <col min="10730" max="10730" width="14.54296875" style="41" customWidth="1"/>
    <col min="10731" max="10731" width="1.54296875" style="41" customWidth="1"/>
    <col min="10732" max="10732" width="13.54296875" style="41" customWidth="1"/>
    <col min="10733" max="10733" width="1.54296875" style="41" customWidth="1"/>
    <col min="10734" max="10734" width="16" style="41" customWidth="1"/>
    <col min="10735" max="10735" width="14.453125" style="41" bestFit="1" customWidth="1"/>
    <col min="10736" max="10973" width="9.453125" style="41"/>
    <col min="10974" max="10974" width="0.453125" style="41" customWidth="1"/>
    <col min="10975" max="10978" width="1.54296875" style="41" customWidth="1"/>
    <col min="10979" max="10979" width="56.453125" style="41" customWidth="1"/>
    <col min="10980" max="10980" width="15" style="41" customWidth="1"/>
    <col min="10981" max="10981" width="1.54296875" style="41" customWidth="1"/>
    <col min="10982" max="10982" width="14.453125" style="41" customWidth="1"/>
    <col min="10983" max="10983" width="1.54296875" style="41" customWidth="1"/>
    <col min="10984" max="10984" width="14.453125" style="41" customWidth="1"/>
    <col min="10985" max="10985" width="1.54296875" style="41" customWidth="1"/>
    <col min="10986" max="10986" width="14.54296875" style="41" customWidth="1"/>
    <col min="10987" max="10987" width="1.54296875" style="41" customWidth="1"/>
    <col min="10988" max="10988" width="13.54296875" style="41" customWidth="1"/>
    <col min="10989" max="10989" width="1.54296875" style="41" customWidth="1"/>
    <col min="10990" max="10990" width="16" style="41" customWidth="1"/>
    <col min="10991" max="10991" width="14.453125" style="41" bestFit="1" customWidth="1"/>
    <col min="10992" max="11229" width="9.453125" style="41"/>
    <col min="11230" max="11230" width="0.453125" style="41" customWidth="1"/>
    <col min="11231" max="11234" width="1.54296875" style="41" customWidth="1"/>
    <col min="11235" max="11235" width="56.453125" style="41" customWidth="1"/>
    <col min="11236" max="11236" width="15" style="41" customWidth="1"/>
    <col min="11237" max="11237" width="1.54296875" style="41" customWidth="1"/>
    <col min="11238" max="11238" width="14.453125" style="41" customWidth="1"/>
    <col min="11239" max="11239" width="1.54296875" style="41" customWidth="1"/>
    <col min="11240" max="11240" width="14.453125" style="41" customWidth="1"/>
    <col min="11241" max="11241" width="1.54296875" style="41" customWidth="1"/>
    <col min="11242" max="11242" width="14.54296875" style="41" customWidth="1"/>
    <col min="11243" max="11243" width="1.54296875" style="41" customWidth="1"/>
    <col min="11244" max="11244" width="13.54296875" style="41" customWidth="1"/>
    <col min="11245" max="11245" width="1.54296875" style="41" customWidth="1"/>
    <col min="11246" max="11246" width="16" style="41" customWidth="1"/>
    <col min="11247" max="11247" width="14.453125" style="41" bestFit="1" customWidth="1"/>
    <col min="11248" max="11485" width="9.453125" style="41"/>
    <col min="11486" max="11486" width="0.453125" style="41" customWidth="1"/>
    <col min="11487" max="11490" width="1.54296875" style="41" customWidth="1"/>
    <col min="11491" max="11491" width="56.453125" style="41" customWidth="1"/>
    <col min="11492" max="11492" width="15" style="41" customWidth="1"/>
    <col min="11493" max="11493" width="1.54296875" style="41" customWidth="1"/>
    <col min="11494" max="11494" width="14.453125" style="41" customWidth="1"/>
    <col min="11495" max="11495" width="1.54296875" style="41" customWidth="1"/>
    <col min="11496" max="11496" width="14.453125" style="41" customWidth="1"/>
    <col min="11497" max="11497" width="1.54296875" style="41" customWidth="1"/>
    <col min="11498" max="11498" width="14.54296875" style="41" customWidth="1"/>
    <col min="11499" max="11499" width="1.54296875" style="41" customWidth="1"/>
    <col min="11500" max="11500" width="13.54296875" style="41" customWidth="1"/>
    <col min="11501" max="11501" width="1.54296875" style="41" customWidth="1"/>
    <col min="11502" max="11502" width="16" style="41" customWidth="1"/>
    <col min="11503" max="11503" width="14.453125" style="41" bestFit="1" customWidth="1"/>
    <col min="11504" max="11741" width="9.453125" style="41"/>
    <col min="11742" max="11742" width="0.453125" style="41" customWidth="1"/>
    <col min="11743" max="11746" width="1.54296875" style="41" customWidth="1"/>
    <col min="11747" max="11747" width="56.453125" style="41" customWidth="1"/>
    <col min="11748" max="11748" width="15" style="41" customWidth="1"/>
    <col min="11749" max="11749" width="1.54296875" style="41" customWidth="1"/>
    <col min="11750" max="11750" width="14.453125" style="41" customWidth="1"/>
    <col min="11751" max="11751" width="1.54296875" style="41" customWidth="1"/>
    <col min="11752" max="11752" width="14.453125" style="41" customWidth="1"/>
    <col min="11753" max="11753" width="1.54296875" style="41" customWidth="1"/>
    <col min="11754" max="11754" width="14.54296875" style="41" customWidth="1"/>
    <col min="11755" max="11755" width="1.54296875" style="41" customWidth="1"/>
    <col min="11756" max="11756" width="13.54296875" style="41" customWidth="1"/>
    <col min="11757" max="11757" width="1.54296875" style="41" customWidth="1"/>
    <col min="11758" max="11758" width="16" style="41" customWidth="1"/>
    <col min="11759" max="11759" width="14.453125" style="41" bestFit="1" customWidth="1"/>
    <col min="11760" max="11997" width="9.453125" style="41"/>
    <col min="11998" max="11998" width="0.453125" style="41" customWidth="1"/>
    <col min="11999" max="12002" width="1.54296875" style="41" customWidth="1"/>
    <col min="12003" max="12003" width="56.453125" style="41" customWidth="1"/>
    <col min="12004" max="12004" width="15" style="41" customWidth="1"/>
    <col min="12005" max="12005" width="1.54296875" style="41" customWidth="1"/>
    <col min="12006" max="12006" width="14.453125" style="41" customWidth="1"/>
    <col min="12007" max="12007" width="1.54296875" style="41" customWidth="1"/>
    <col min="12008" max="12008" width="14.453125" style="41" customWidth="1"/>
    <col min="12009" max="12009" width="1.54296875" style="41" customWidth="1"/>
    <col min="12010" max="12010" width="14.54296875" style="41" customWidth="1"/>
    <col min="12011" max="12011" width="1.54296875" style="41" customWidth="1"/>
    <col min="12012" max="12012" width="13.54296875" style="41" customWidth="1"/>
    <col min="12013" max="12013" width="1.54296875" style="41" customWidth="1"/>
    <col min="12014" max="12014" width="16" style="41" customWidth="1"/>
    <col min="12015" max="12015" width="14.453125" style="41" bestFit="1" customWidth="1"/>
    <col min="12016" max="12253" width="9.453125" style="41"/>
    <col min="12254" max="12254" width="0.453125" style="41" customWidth="1"/>
    <col min="12255" max="12258" width="1.54296875" style="41" customWidth="1"/>
    <col min="12259" max="12259" width="56.453125" style="41" customWidth="1"/>
    <col min="12260" max="12260" width="15" style="41" customWidth="1"/>
    <col min="12261" max="12261" width="1.54296875" style="41" customWidth="1"/>
    <col min="12262" max="12262" width="14.453125" style="41" customWidth="1"/>
    <col min="12263" max="12263" width="1.54296875" style="41" customWidth="1"/>
    <col min="12264" max="12264" width="14.453125" style="41" customWidth="1"/>
    <col min="12265" max="12265" width="1.54296875" style="41" customWidth="1"/>
    <col min="12266" max="12266" width="14.54296875" style="41" customWidth="1"/>
    <col min="12267" max="12267" width="1.54296875" style="41" customWidth="1"/>
    <col min="12268" max="12268" width="13.54296875" style="41" customWidth="1"/>
    <col min="12269" max="12269" width="1.54296875" style="41" customWidth="1"/>
    <col min="12270" max="12270" width="16" style="41" customWidth="1"/>
    <col min="12271" max="12271" width="14.453125" style="41" bestFit="1" customWidth="1"/>
    <col min="12272" max="12509" width="9.453125" style="41"/>
    <col min="12510" max="12510" width="0.453125" style="41" customWidth="1"/>
    <col min="12511" max="12514" width="1.54296875" style="41" customWidth="1"/>
    <col min="12515" max="12515" width="56.453125" style="41" customWidth="1"/>
    <col min="12516" max="12516" width="15" style="41" customWidth="1"/>
    <col min="12517" max="12517" width="1.54296875" style="41" customWidth="1"/>
    <col min="12518" max="12518" width="14.453125" style="41" customWidth="1"/>
    <col min="12519" max="12519" width="1.54296875" style="41" customWidth="1"/>
    <col min="12520" max="12520" width="14.453125" style="41" customWidth="1"/>
    <col min="12521" max="12521" width="1.54296875" style="41" customWidth="1"/>
    <col min="12522" max="12522" width="14.54296875" style="41" customWidth="1"/>
    <col min="12523" max="12523" width="1.54296875" style="41" customWidth="1"/>
    <col min="12524" max="12524" width="13.54296875" style="41" customWidth="1"/>
    <col min="12525" max="12525" width="1.54296875" style="41" customWidth="1"/>
    <col min="12526" max="12526" width="16" style="41" customWidth="1"/>
    <col min="12527" max="12527" width="14.453125" style="41" bestFit="1" customWidth="1"/>
    <col min="12528" max="12765" width="9.453125" style="41"/>
    <col min="12766" max="12766" width="0.453125" style="41" customWidth="1"/>
    <col min="12767" max="12770" width="1.54296875" style="41" customWidth="1"/>
    <col min="12771" max="12771" width="56.453125" style="41" customWidth="1"/>
    <col min="12772" max="12772" width="15" style="41" customWidth="1"/>
    <col min="12773" max="12773" width="1.54296875" style="41" customWidth="1"/>
    <col min="12774" max="12774" width="14.453125" style="41" customWidth="1"/>
    <col min="12775" max="12775" width="1.54296875" style="41" customWidth="1"/>
    <col min="12776" max="12776" width="14.453125" style="41" customWidth="1"/>
    <col min="12777" max="12777" width="1.54296875" style="41" customWidth="1"/>
    <col min="12778" max="12778" width="14.54296875" style="41" customWidth="1"/>
    <col min="12779" max="12779" width="1.54296875" style="41" customWidth="1"/>
    <col min="12780" max="12780" width="13.54296875" style="41" customWidth="1"/>
    <col min="12781" max="12781" width="1.54296875" style="41" customWidth="1"/>
    <col min="12782" max="12782" width="16" style="41" customWidth="1"/>
    <col min="12783" max="12783" width="14.453125" style="41" bestFit="1" customWidth="1"/>
    <col min="12784" max="13021" width="9.453125" style="41"/>
    <col min="13022" max="13022" width="0.453125" style="41" customWidth="1"/>
    <col min="13023" max="13026" width="1.54296875" style="41" customWidth="1"/>
    <col min="13027" max="13027" width="56.453125" style="41" customWidth="1"/>
    <col min="13028" max="13028" width="15" style="41" customWidth="1"/>
    <col min="13029" max="13029" width="1.54296875" style="41" customWidth="1"/>
    <col min="13030" max="13030" width="14.453125" style="41" customWidth="1"/>
    <col min="13031" max="13031" width="1.54296875" style="41" customWidth="1"/>
    <col min="13032" max="13032" width="14.453125" style="41" customWidth="1"/>
    <col min="13033" max="13033" width="1.54296875" style="41" customWidth="1"/>
    <col min="13034" max="13034" width="14.54296875" style="41" customWidth="1"/>
    <col min="13035" max="13035" width="1.54296875" style="41" customWidth="1"/>
    <col min="13036" max="13036" width="13.54296875" style="41" customWidth="1"/>
    <col min="13037" max="13037" width="1.54296875" style="41" customWidth="1"/>
    <col min="13038" max="13038" width="16" style="41" customWidth="1"/>
    <col min="13039" max="13039" width="14.453125" style="41" bestFit="1" customWidth="1"/>
    <col min="13040" max="13277" width="9.453125" style="41"/>
    <col min="13278" max="13278" width="0.453125" style="41" customWidth="1"/>
    <col min="13279" max="13282" width="1.54296875" style="41" customWidth="1"/>
    <col min="13283" max="13283" width="56.453125" style="41" customWidth="1"/>
    <col min="13284" max="13284" width="15" style="41" customWidth="1"/>
    <col min="13285" max="13285" width="1.54296875" style="41" customWidth="1"/>
    <col min="13286" max="13286" width="14.453125" style="41" customWidth="1"/>
    <col min="13287" max="13287" width="1.54296875" style="41" customWidth="1"/>
    <col min="13288" max="13288" width="14.453125" style="41" customWidth="1"/>
    <col min="13289" max="13289" width="1.54296875" style="41" customWidth="1"/>
    <col min="13290" max="13290" width="14.54296875" style="41" customWidth="1"/>
    <col min="13291" max="13291" width="1.54296875" style="41" customWidth="1"/>
    <col min="13292" max="13292" width="13.54296875" style="41" customWidth="1"/>
    <col min="13293" max="13293" width="1.54296875" style="41" customWidth="1"/>
    <col min="13294" max="13294" width="16" style="41" customWidth="1"/>
    <col min="13295" max="13295" width="14.453125" style="41" bestFit="1" customWidth="1"/>
    <col min="13296" max="13533" width="9.453125" style="41"/>
    <col min="13534" max="13534" width="0.453125" style="41" customWidth="1"/>
    <col min="13535" max="13538" width="1.54296875" style="41" customWidth="1"/>
    <col min="13539" max="13539" width="56.453125" style="41" customWidth="1"/>
    <col min="13540" max="13540" width="15" style="41" customWidth="1"/>
    <col min="13541" max="13541" width="1.54296875" style="41" customWidth="1"/>
    <col min="13542" max="13542" width="14.453125" style="41" customWidth="1"/>
    <col min="13543" max="13543" width="1.54296875" style="41" customWidth="1"/>
    <col min="13544" max="13544" width="14.453125" style="41" customWidth="1"/>
    <col min="13545" max="13545" width="1.54296875" style="41" customWidth="1"/>
    <col min="13546" max="13546" width="14.54296875" style="41" customWidth="1"/>
    <col min="13547" max="13547" width="1.54296875" style="41" customWidth="1"/>
    <col min="13548" max="13548" width="13.54296875" style="41" customWidth="1"/>
    <col min="13549" max="13549" width="1.54296875" style="41" customWidth="1"/>
    <col min="13550" max="13550" width="16" style="41" customWidth="1"/>
    <col min="13551" max="13551" width="14.453125" style="41" bestFit="1" customWidth="1"/>
    <col min="13552" max="13789" width="9.453125" style="41"/>
    <col min="13790" max="13790" width="0.453125" style="41" customWidth="1"/>
    <col min="13791" max="13794" width="1.54296875" style="41" customWidth="1"/>
    <col min="13795" max="13795" width="56.453125" style="41" customWidth="1"/>
    <col min="13796" max="13796" width="15" style="41" customWidth="1"/>
    <col min="13797" max="13797" width="1.54296875" style="41" customWidth="1"/>
    <col min="13798" max="13798" width="14.453125" style="41" customWidth="1"/>
    <col min="13799" max="13799" width="1.54296875" style="41" customWidth="1"/>
    <col min="13800" max="13800" width="14.453125" style="41" customWidth="1"/>
    <col min="13801" max="13801" width="1.54296875" style="41" customWidth="1"/>
    <col min="13802" max="13802" width="14.54296875" style="41" customWidth="1"/>
    <col min="13803" max="13803" width="1.54296875" style="41" customWidth="1"/>
    <col min="13804" max="13804" width="13.54296875" style="41" customWidth="1"/>
    <col min="13805" max="13805" width="1.54296875" style="41" customWidth="1"/>
    <col min="13806" max="13806" width="16" style="41" customWidth="1"/>
    <col min="13807" max="13807" width="14.453125" style="41" bestFit="1" customWidth="1"/>
    <col min="13808" max="14045" width="9.453125" style="41"/>
    <col min="14046" max="14046" width="0.453125" style="41" customWidth="1"/>
    <col min="14047" max="14050" width="1.54296875" style="41" customWidth="1"/>
    <col min="14051" max="14051" width="56.453125" style="41" customWidth="1"/>
    <col min="14052" max="14052" width="15" style="41" customWidth="1"/>
    <col min="14053" max="14053" width="1.54296875" style="41" customWidth="1"/>
    <col min="14054" max="14054" width="14.453125" style="41" customWidth="1"/>
    <col min="14055" max="14055" width="1.54296875" style="41" customWidth="1"/>
    <col min="14056" max="14056" width="14.453125" style="41" customWidth="1"/>
    <col min="14057" max="14057" width="1.54296875" style="41" customWidth="1"/>
    <col min="14058" max="14058" width="14.54296875" style="41" customWidth="1"/>
    <col min="14059" max="14059" width="1.54296875" style="41" customWidth="1"/>
    <col min="14060" max="14060" width="13.54296875" style="41" customWidth="1"/>
    <col min="14061" max="14061" width="1.54296875" style="41" customWidth="1"/>
    <col min="14062" max="14062" width="16" style="41" customWidth="1"/>
    <col min="14063" max="14063" width="14.453125" style="41" bestFit="1" customWidth="1"/>
    <col min="14064" max="14301" width="9.453125" style="41"/>
    <col min="14302" max="14302" width="0.453125" style="41" customWidth="1"/>
    <col min="14303" max="14306" width="1.54296875" style="41" customWidth="1"/>
    <col min="14307" max="14307" width="56.453125" style="41" customWidth="1"/>
    <col min="14308" max="14308" width="15" style="41" customWidth="1"/>
    <col min="14309" max="14309" width="1.54296875" style="41" customWidth="1"/>
    <col min="14310" max="14310" width="14.453125" style="41" customWidth="1"/>
    <col min="14311" max="14311" width="1.54296875" style="41" customWidth="1"/>
    <col min="14312" max="14312" width="14.453125" style="41" customWidth="1"/>
    <col min="14313" max="14313" width="1.54296875" style="41" customWidth="1"/>
    <col min="14314" max="14314" width="14.54296875" style="41" customWidth="1"/>
    <col min="14315" max="14315" width="1.54296875" style="41" customWidth="1"/>
    <col min="14316" max="14316" width="13.54296875" style="41" customWidth="1"/>
    <col min="14317" max="14317" width="1.54296875" style="41" customWidth="1"/>
    <col min="14318" max="14318" width="16" style="41" customWidth="1"/>
    <col min="14319" max="14319" width="14.453125" style="41" bestFit="1" customWidth="1"/>
    <col min="14320" max="14557" width="9.453125" style="41"/>
    <col min="14558" max="14558" width="0.453125" style="41" customWidth="1"/>
    <col min="14559" max="14562" width="1.54296875" style="41" customWidth="1"/>
    <col min="14563" max="14563" width="56.453125" style="41" customWidth="1"/>
    <col min="14564" max="14564" width="15" style="41" customWidth="1"/>
    <col min="14565" max="14565" width="1.54296875" style="41" customWidth="1"/>
    <col min="14566" max="14566" width="14.453125" style="41" customWidth="1"/>
    <col min="14567" max="14567" width="1.54296875" style="41" customWidth="1"/>
    <col min="14568" max="14568" width="14.453125" style="41" customWidth="1"/>
    <col min="14569" max="14569" width="1.54296875" style="41" customWidth="1"/>
    <col min="14570" max="14570" width="14.54296875" style="41" customWidth="1"/>
    <col min="14571" max="14571" width="1.54296875" style="41" customWidth="1"/>
    <col min="14572" max="14572" width="13.54296875" style="41" customWidth="1"/>
    <col min="14573" max="14573" width="1.54296875" style="41" customWidth="1"/>
    <col min="14574" max="14574" width="16" style="41" customWidth="1"/>
    <col min="14575" max="14575" width="14.453125" style="41" bestFit="1" customWidth="1"/>
    <col min="14576" max="14813" width="9.453125" style="41"/>
    <col min="14814" max="14814" width="0.453125" style="41" customWidth="1"/>
    <col min="14815" max="14818" width="1.54296875" style="41" customWidth="1"/>
    <col min="14819" max="14819" width="56.453125" style="41" customWidth="1"/>
    <col min="14820" max="14820" width="15" style="41" customWidth="1"/>
    <col min="14821" max="14821" width="1.54296875" style="41" customWidth="1"/>
    <col min="14822" max="14822" width="14.453125" style="41" customWidth="1"/>
    <col min="14823" max="14823" width="1.54296875" style="41" customWidth="1"/>
    <col min="14824" max="14824" width="14.453125" style="41" customWidth="1"/>
    <col min="14825" max="14825" width="1.54296875" style="41" customWidth="1"/>
    <col min="14826" max="14826" width="14.54296875" style="41" customWidth="1"/>
    <col min="14827" max="14827" width="1.54296875" style="41" customWidth="1"/>
    <col min="14828" max="14828" width="13.54296875" style="41" customWidth="1"/>
    <col min="14829" max="14829" width="1.54296875" style="41" customWidth="1"/>
    <col min="14830" max="14830" width="16" style="41" customWidth="1"/>
    <col min="14831" max="14831" width="14.453125" style="41" bestFit="1" customWidth="1"/>
    <col min="14832" max="15069" width="9.453125" style="41"/>
    <col min="15070" max="15070" width="0.453125" style="41" customWidth="1"/>
    <col min="15071" max="15074" width="1.54296875" style="41" customWidth="1"/>
    <col min="15075" max="15075" width="56.453125" style="41" customWidth="1"/>
    <col min="15076" max="15076" width="15" style="41" customWidth="1"/>
    <col min="15077" max="15077" width="1.54296875" style="41" customWidth="1"/>
    <col min="15078" max="15078" width="14.453125" style="41" customWidth="1"/>
    <col min="15079" max="15079" width="1.54296875" style="41" customWidth="1"/>
    <col min="15080" max="15080" width="14.453125" style="41" customWidth="1"/>
    <col min="15081" max="15081" width="1.54296875" style="41" customWidth="1"/>
    <col min="15082" max="15082" width="14.54296875" style="41" customWidth="1"/>
    <col min="15083" max="15083" width="1.54296875" style="41" customWidth="1"/>
    <col min="15084" max="15084" width="13.54296875" style="41" customWidth="1"/>
    <col min="15085" max="15085" width="1.54296875" style="41" customWidth="1"/>
    <col min="15086" max="15086" width="16" style="41" customWidth="1"/>
    <col min="15087" max="15087" width="14.453125" style="41" bestFit="1" customWidth="1"/>
    <col min="15088" max="15325" width="9.453125" style="41"/>
    <col min="15326" max="15326" width="0.453125" style="41" customWidth="1"/>
    <col min="15327" max="15330" width="1.54296875" style="41" customWidth="1"/>
    <col min="15331" max="15331" width="56.453125" style="41" customWidth="1"/>
    <col min="15332" max="15332" width="15" style="41" customWidth="1"/>
    <col min="15333" max="15333" width="1.54296875" style="41" customWidth="1"/>
    <col min="15334" max="15334" width="14.453125" style="41" customWidth="1"/>
    <col min="15335" max="15335" width="1.54296875" style="41" customWidth="1"/>
    <col min="15336" max="15336" width="14.453125" style="41" customWidth="1"/>
    <col min="15337" max="15337" width="1.54296875" style="41" customWidth="1"/>
    <col min="15338" max="15338" width="14.54296875" style="41" customWidth="1"/>
    <col min="15339" max="15339" width="1.54296875" style="41" customWidth="1"/>
    <col min="15340" max="15340" width="13.54296875" style="41" customWidth="1"/>
    <col min="15341" max="15341" width="1.54296875" style="41" customWidth="1"/>
    <col min="15342" max="15342" width="16" style="41" customWidth="1"/>
    <col min="15343" max="15343" width="14.453125" style="41" bestFit="1" customWidth="1"/>
    <col min="15344" max="15581" width="9.453125" style="41"/>
    <col min="15582" max="15582" width="0.453125" style="41" customWidth="1"/>
    <col min="15583" max="15586" width="1.54296875" style="41" customWidth="1"/>
    <col min="15587" max="15587" width="56.453125" style="41" customWidth="1"/>
    <col min="15588" max="15588" width="15" style="41" customWidth="1"/>
    <col min="15589" max="15589" width="1.54296875" style="41" customWidth="1"/>
    <col min="15590" max="15590" width="14.453125" style="41" customWidth="1"/>
    <col min="15591" max="15591" width="1.54296875" style="41" customWidth="1"/>
    <col min="15592" max="15592" width="14.453125" style="41" customWidth="1"/>
    <col min="15593" max="15593" width="1.54296875" style="41" customWidth="1"/>
    <col min="15594" max="15594" width="14.54296875" style="41" customWidth="1"/>
    <col min="15595" max="15595" width="1.54296875" style="41" customWidth="1"/>
    <col min="15596" max="15596" width="13.54296875" style="41" customWidth="1"/>
    <col min="15597" max="15597" width="1.54296875" style="41" customWidth="1"/>
    <col min="15598" max="15598" width="16" style="41" customWidth="1"/>
    <col min="15599" max="15599" width="14.453125" style="41" bestFit="1" customWidth="1"/>
    <col min="15600" max="15837" width="9.453125" style="41"/>
    <col min="15838" max="15838" width="0.453125" style="41" customWidth="1"/>
    <col min="15839" max="15842" width="1.54296875" style="41" customWidth="1"/>
    <col min="15843" max="15843" width="56.453125" style="41" customWidth="1"/>
    <col min="15844" max="15844" width="15" style="41" customWidth="1"/>
    <col min="15845" max="15845" width="1.54296875" style="41" customWidth="1"/>
    <col min="15846" max="15846" width="14.453125" style="41" customWidth="1"/>
    <col min="15847" max="15847" width="1.54296875" style="41" customWidth="1"/>
    <col min="15848" max="15848" width="14.453125" style="41" customWidth="1"/>
    <col min="15849" max="15849" width="1.54296875" style="41" customWidth="1"/>
    <col min="15850" max="15850" width="14.54296875" style="41" customWidth="1"/>
    <col min="15851" max="15851" width="1.54296875" style="41" customWidth="1"/>
    <col min="15852" max="15852" width="13.54296875" style="41" customWidth="1"/>
    <col min="15853" max="15853" width="1.54296875" style="41" customWidth="1"/>
    <col min="15854" max="15854" width="16" style="41" customWidth="1"/>
    <col min="15855" max="15855" width="14.453125" style="41" bestFit="1" customWidth="1"/>
    <col min="15856" max="16093" width="9.453125" style="41"/>
    <col min="16094" max="16094" width="0.453125" style="41" customWidth="1"/>
    <col min="16095" max="16098" width="1.54296875" style="41" customWidth="1"/>
    <col min="16099" max="16099" width="56.453125" style="41" customWidth="1"/>
    <col min="16100" max="16100" width="15" style="41" customWidth="1"/>
    <col min="16101" max="16101" width="1.54296875" style="41" customWidth="1"/>
    <col min="16102" max="16102" width="14.453125" style="41" customWidth="1"/>
    <col min="16103" max="16103" width="1.54296875" style="41" customWidth="1"/>
    <col min="16104" max="16104" width="14.453125" style="41" customWidth="1"/>
    <col min="16105" max="16105" width="1.54296875" style="41" customWidth="1"/>
    <col min="16106" max="16106" width="14.54296875" style="41" customWidth="1"/>
    <col min="16107" max="16107" width="1.54296875" style="41" customWidth="1"/>
    <col min="16108" max="16108" width="13.54296875" style="41" customWidth="1"/>
    <col min="16109" max="16109" width="1.54296875" style="41" customWidth="1"/>
    <col min="16110" max="16110" width="16" style="41" customWidth="1"/>
    <col min="16111" max="16111" width="14.453125" style="41" bestFit="1" customWidth="1"/>
    <col min="16112" max="16384" width="9.453125" style="41"/>
  </cols>
  <sheetData>
    <row r="1" spans="1:18" ht="21" customHeight="1" x14ac:dyDescent="0.3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40"/>
    </row>
    <row r="2" spans="1:18" ht="21" customHeight="1" x14ac:dyDescent="0.3">
      <c r="A2" s="95" t="s">
        <v>53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40"/>
    </row>
    <row r="3" spans="1:18" ht="21" customHeight="1" x14ac:dyDescent="0.3">
      <c r="A3" s="95" t="s">
        <v>54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40"/>
    </row>
    <row r="4" spans="1:18" ht="14.25" customHeight="1" x14ac:dyDescent="0.3">
      <c r="A4" s="95" t="s">
        <v>41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40"/>
    </row>
    <row r="5" spans="1:18" ht="18.75" customHeight="1" x14ac:dyDescent="0.25">
      <c r="G5" s="42"/>
      <c r="I5" s="42"/>
      <c r="M5" s="42"/>
      <c r="N5" s="43"/>
      <c r="O5" s="42"/>
      <c r="P5" s="43"/>
      <c r="Q5" s="36" t="s">
        <v>17</v>
      </c>
    </row>
    <row r="6" spans="1:18" ht="18.75" customHeight="1" x14ac:dyDescent="0.3">
      <c r="G6" s="96" t="s">
        <v>1</v>
      </c>
      <c r="H6" s="96"/>
      <c r="I6" s="96"/>
      <c r="J6" s="96"/>
      <c r="K6" s="96"/>
      <c r="L6" s="45"/>
      <c r="M6" s="96" t="s">
        <v>30</v>
      </c>
      <c r="N6" s="96"/>
      <c r="O6" s="96"/>
      <c r="P6" s="96"/>
      <c r="Q6" s="96"/>
    </row>
    <row r="7" spans="1:18" ht="18.75" customHeight="1" x14ac:dyDescent="0.3">
      <c r="G7" s="22" t="s">
        <v>109</v>
      </c>
      <c r="H7" s="22"/>
      <c r="I7" s="22" t="s">
        <v>106</v>
      </c>
      <c r="J7" s="38"/>
      <c r="K7" s="22" t="s">
        <v>111</v>
      </c>
      <c r="M7" s="22" t="s">
        <v>109</v>
      </c>
      <c r="N7" s="22"/>
      <c r="O7" s="22" t="s">
        <v>106</v>
      </c>
      <c r="P7" s="38"/>
      <c r="Q7" s="22" t="s">
        <v>111</v>
      </c>
    </row>
    <row r="8" spans="1:18" ht="13.5" customHeight="1" x14ac:dyDescent="0.3">
      <c r="G8" s="47"/>
      <c r="H8" s="46"/>
      <c r="I8" s="47"/>
      <c r="J8" s="46"/>
      <c r="K8" s="47"/>
      <c r="M8" s="47"/>
      <c r="N8" s="46"/>
      <c r="O8" s="47"/>
      <c r="P8" s="46"/>
      <c r="Q8" s="47"/>
    </row>
    <row r="9" spans="1:18" ht="20.149999999999999" customHeight="1" x14ac:dyDescent="0.25">
      <c r="B9" s="41" t="s">
        <v>55</v>
      </c>
      <c r="G9" s="48">
        <v>42539706</v>
      </c>
      <c r="I9" s="48">
        <v>42698118</v>
      </c>
      <c r="K9" s="48">
        <v>49141973</v>
      </c>
      <c r="M9" s="49">
        <v>34307882</v>
      </c>
      <c r="O9" s="49">
        <v>34432919</v>
      </c>
      <c r="Q9" s="49">
        <v>39281108</v>
      </c>
    </row>
    <row r="10" spans="1:18" ht="20.149999999999999" customHeight="1" x14ac:dyDescent="0.25">
      <c r="B10" s="41" t="s">
        <v>56</v>
      </c>
      <c r="G10" s="48">
        <v>14771110</v>
      </c>
      <c r="I10" s="48">
        <v>14722570</v>
      </c>
      <c r="K10" s="48">
        <v>17436119</v>
      </c>
      <c r="L10" s="50"/>
      <c r="M10" s="49">
        <v>11476802</v>
      </c>
      <c r="O10" s="49">
        <v>11459680</v>
      </c>
      <c r="Q10" s="49">
        <v>13203492</v>
      </c>
    </row>
    <row r="11" spans="1:18" ht="20.149999999999999" customHeight="1" x14ac:dyDescent="0.25">
      <c r="C11" s="41" t="s">
        <v>57</v>
      </c>
      <c r="G11" s="51">
        <f>G9-G10</f>
        <v>27768596</v>
      </c>
      <c r="I11" s="51">
        <f>I9-I10</f>
        <v>27975548</v>
      </c>
      <c r="K11" s="51">
        <f>K9-K10</f>
        <v>31705854</v>
      </c>
      <c r="M11" s="52">
        <f>M9-M10</f>
        <v>22831080</v>
      </c>
      <c r="O11" s="52">
        <f>O9-O10</f>
        <v>22973239</v>
      </c>
      <c r="Q11" s="52">
        <f>Q9-Q10</f>
        <v>26077616</v>
      </c>
    </row>
    <row r="12" spans="1:18" ht="20.149999999999999" customHeight="1" x14ac:dyDescent="0.25">
      <c r="B12" s="41" t="s">
        <v>58</v>
      </c>
      <c r="G12" s="48">
        <v>10734163</v>
      </c>
      <c r="I12" s="48">
        <v>11429316</v>
      </c>
      <c r="K12" s="48">
        <v>9772178</v>
      </c>
      <c r="M12" s="49">
        <v>8487025</v>
      </c>
      <c r="O12" s="49">
        <v>9191365</v>
      </c>
      <c r="Q12" s="49">
        <v>7951354</v>
      </c>
    </row>
    <row r="13" spans="1:18" ht="20.149999999999999" customHeight="1" x14ac:dyDescent="0.25">
      <c r="B13" s="41" t="s">
        <v>59</v>
      </c>
      <c r="G13" s="48">
        <v>3765318</v>
      </c>
      <c r="I13" s="48">
        <v>4447991</v>
      </c>
      <c r="K13" s="48">
        <v>3694574</v>
      </c>
      <c r="M13" s="49">
        <v>3369805</v>
      </c>
      <c r="O13" s="49">
        <v>4034539</v>
      </c>
      <c r="Q13" s="49">
        <v>3294955</v>
      </c>
    </row>
    <row r="14" spans="1:18" ht="20.149999999999999" customHeight="1" x14ac:dyDescent="0.25">
      <c r="C14" s="41" t="s">
        <v>60</v>
      </c>
      <c r="G14" s="51">
        <f>G12-G13</f>
        <v>6968845</v>
      </c>
      <c r="I14" s="51">
        <f>I12-I13</f>
        <v>6981325</v>
      </c>
      <c r="K14" s="51">
        <f>K12-K13</f>
        <v>6077604</v>
      </c>
      <c r="M14" s="52">
        <f>M12-M13</f>
        <v>5117220</v>
      </c>
      <c r="O14" s="52">
        <f>O12-O13</f>
        <v>5156826</v>
      </c>
      <c r="Q14" s="52">
        <f>Q12-Q13</f>
        <v>4656399</v>
      </c>
    </row>
    <row r="15" spans="1:18" ht="20.149999999999999" customHeight="1" x14ac:dyDescent="0.25">
      <c r="B15" s="41" t="s">
        <v>98</v>
      </c>
      <c r="G15" s="53"/>
      <c r="I15" s="53"/>
      <c r="K15" s="53"/>
      <c r="M15" s="54"/>
      <c r="O15" s="54"/>
      <c r="Q15" s="54"/>
    </row>
    <row r="16" spans="1:18" ht="20.149999999999999" customHeight="1" x14ac:dyDescent="0.25">
      <c r="C16" s="41" t="s">
        <v>61</v>
      </c>
      <c r="G16" s="48">
        <v>3442313</v>
      </c>
      <c r="I16" s="48">
        <v>2205636</v>
      </c>
      <c r="K16" s="48">
        <v>2217269</v>
      </c>
      <c r="M16" s="48">
        <v>3708708</v>
      </c>
      <c r="O16" s="48">
        <v>2048203</v>
      </c>
      <c r="Q16" s="48">
        <v>2598237</v>
      </c>
    </row>
    <row r="17" spans="2:18" ht="20.149999999999999" customHeight="1" x14ac:dyDescent="0.25">
      <c r="B17" s="41" t="s">
        <v>99</v>
      </c>
      <c r="G17" s="48">
        <v>311658</v>
      </c>
      <c r="I17" s="48">
        <v>1607526</v>
      </c>
      <c r="K17" s="48">
        <v>3347884</v>
      </c>
      <c r="M17" s="48">
        <v>317800</v>
      </c>
      <c r="O17" s="48">
        <v>1269661</v>
      </c>
      <c r="Q17" s="48">
        <v>3090573</v>
      </c>
    </row>
    <row r="18" spans="2:18" ht="20.149999999999999" customHeight="1" x14ac:dyDescent="0.25">
      <c r="B18" s="41" t="s">
        <v>119</v>
      </c>
      <c r="G18" s="55"/>
      <c r="I18" s="49"/>
      <c r="K18" s="49"/>
      <c r="M18" s="49"/>
      <c r="O18" s="49"/>
      <c r="Q18" s="49"/>
      <c r="R18" s="58"/>
    </row>
    <row r="19" spans="2:18" ht="20.149999999999999" customHeight="1" x14ac:dyDescent="0.25">
      <c r="C19" s="41" t="s">
        <v>115</v>
      </c>
      <c r="G19" s="55">
        <v>-10709</v>
      </c>
      <c r="I19" s="49">
        <v>67291</v>
      </c>
      <c r="K19" s="49">
        <v>39139</v>
      </c>
      <c r="M19" s="49">
        <v>0</v>
      </c>
      <c r="O19" s="49">
        <v>0</v>
      </c>
      <c r="Q19" s="49">
        <v>0</v>
      </c>
      <c r="R19" s="58"/>
    </row>
    <row r="20" spans="2:18" ht="20.149999999999999" customHeight="1" x14ac:dyDescent="0.25">
      <c r="B20" s="41" t="s">
        <v>63</v>
      </c>
      <c r="C20" s="56"/>
      <c r="D20" s="56"/>
      <c r="E20" s="56"/>
      <c r="F20" s="56"/>
      <c r="G20" s="48">
        <v>105409</v>
      </c>
      <c r="I20" s="48">
        <v>84440</v>
      </c>
      <c r="K20" s="48">
        <v>94716</v>
      </c>
      <c r="M20" s="48">
        <v>88001</v>
      </c>
      <c r="O20" s="48">
        <v>40878</v>
      </c>
      <c r="Q20" s="48">
        <v>86633</v>
      </c>
    </row>
    <row r="21" spans="2:18" ht="20.149999999999999" customHeight="1" x14ac:dyDescent="0.25">
      <c r="B21" s="41" t="s">
        <v>64</v>
      </c>
      <c r="C21" s="56"/>
      <c r="D21" s="56"/>
      <c r="E21" s="56"/>
      <c r="F21" s="56"/>
      <c r="G21" s="48">
        <v>1460344</v>
      </c>
      <c r="I21" s="48">
        <v>1553834</v>
      </c>
      <c r="K21" s="48">
        <v>714479</v>
      </c>
      <c r="M21" s="48">
        <v>4967815</v>
      </c>
      <c r="O21" s="48">
        <v>1430141</v>
      </c>
      <c r="Q21" s="48">
        <v>3447903</v>
      </c>
    </row>
    <row r="22" spans="2:18" ht="20.149999999999999" customHeight="1" x14ac:dyDescent="0.25">
      <c r="B22" s="41" t="s">
        <v>65</v>
      </c>
      <c r="G22" s="48">
        <v>293532</v>
      </c>
      <c r="I22" s="48">
        <v>332269</v>
      </c>
      <c r="K22" s="48">
        <v>224484</v>
      </c>
      <c r="M22" s="48">
        <v>158202</v>
      </c>
      <c r="O22" s="48">
        <v>206252</v>
      </c>
      <c r="Q22" s="48">
        <v>118221</v>
      </c>
    </row>
    <row r="23" spans="2:18" ht="20.149999999999999" customHeight="1" x14ac:dyDescent="0.25">
      <c r="C23" s="41" t="s">
        <v>66</v>
      </c>
      <c r="G23" s="51">
        <f>G11+G14+SUM(G16:G22)</f>
        <v>40339988</v>
      </c>
      <c r="I23" s="51">
        <f>I11+I14+SUM(I16:I22)</f>
        <v>40807869</v>
      </c>
      <c r="K23" s="51">
        <f>K11+K14+SUM(K16:K22)</f>
        <v>44421429</v>
      </c>
      <c r="M23" s="52">
        <f>M11+M14+SUM(M16:M22)</f>
        <v>37188826</v>
      </c>
      <c r="O23" s="52">
        <f>O11+O14+SUM(O16:O22)</f>
        <v>33125200</v>
      </c>
      <c r="Q23" s="52">
        <f>Q11+Q14+SUM(Q16:Q22)</f>
        <v>40075582</v>
      </c>
    </row>
    <row r="24" spans="2:18" ht="20.149999999999999" customHeight="1" x14ac:dyDescent="0.25">
      <c r="B24" s="41" t="s">
        <v>67</v>
      </c>
      <c r="G24" s="48"/>
      <c r="I24" s="48"/>
      <c r="K24" s="48"/>
      <c r="M24" s="49"/>
      <c r="O24" s="49"/>
      <c r="Q24" s="49"/>
    </row>
    <row r="25" spans="2:18" ht="20.149999999999999" customHeight="1" x14ac:dyDescent="0.25">
      <c r="C25" s="41" t="s">
        <v>68</v>
      </c>
      <c r="G25" s="48">
        <v>8994926</v>
      </c>
      <c r="I25" s="48">
        <v>9558541</v>
      </c>
      <c r="K25" s="48">
        <v>8799787</v>
      </c>
      <c r="M25" s="49">
        <v>6691407</v>
      </c>
      <c r="O25" s="49">
        <v>7168455</v>
      </c>
      <c r="Q25" s="49">
        <v>6512978</v>
      </c>
    </row>
    <row r="26" spans="2:18" ht="20.149999999999999" customHeight="1" x14ac:dyDescent="0.25">
      <c r="C26" s="41" t="s">
        <v>69</v>
      </c>
      <c r="G26" s="48">
        <v>90944</v>
      </c>
      <c r="I26" s="48">
        <v>58405</v>
      </c>
      <c r="K26" s="48">
        <v>88524</v>
      </c>
      <c r="M26" s="49">
        <v>63984</v>
      </c>
      <c r="O26" s="49">
        <v>25260</v>
      </c>
      <c r="Q26" s="49">
        <v>66760</v>
      </c>
    </row>
    <row r="27" spans="2:18" ht="20.149999999999999" customHeight="1" x14ac:dyDescent="0.25">
      <c r="C27" s="41" t="s">
        <v>70</v>
      </c>
      <c r="G27" s="48">
        <v>4603250</v>
      </c>
      <c r="I27" s="48">
        <v>3642373</v>
      </c>
      <c r="K27" s="48">
        <v>4094748</v>
      </c>
      <c r="M27" s="49">
        <v>3690298</v>
      </c>
      <c r="O27" s="49">
        <v>2729643</v>
      </c>
      <c r="Q27" s="49">
        <v>3177014</v>
      </c>
    </row>
    <row r="28" spans="2:18" ht="20.149999999999999" customHeight="1" x14ac:dyDescent="0.25">
      <c r="C28" s="41" t="s">
        <v>71</v>
      </c>
      <c r="G28" s="48">
        <v>1508083</v>
      </c>
      <c r="I28" s="48">
        <v>1009274</v>
      </c>
      <c r="K28" s="48">
        <v>1609162</v>
      </c>
      <c r="M28" s="49">
        <v>1488903</v>
      </c>
      <c r="O28" s="49">
        <v>983289</v>
      </c>
      <c r="Q28" s="49">
        <v>1590866</v>
      </c>
    </row>
    <row r="29" spans="2:18" ht="20.149999999999999" customHeight="1" x14ac:dyDescent="0.25">
      <c r="C29" s="41" t="s">
        <v>19</v>
      </c>
      <c r="G29" s="48">
        <v>4756306</v>
      </c>
      <c r="I29" s="48">
        <v>3989950</v>
      </c>
      <c r="K29" s="48">
        <v>5501610</v>
      </c>
      <c r="M29" s="57">
        <v>4055057</v>
      </c>
      <c r="O29" s="57">
        <v>3209722</v>
      </c>
      <c r="Q29" s="57">
        <v>4611124</v>
      </c>
    </row>
    <row r="30" spans="2:18" ht="20.149999999999999" customHeight="1" x14ac:dyDescent="0.25">
      <c r="E30" s="41" t="s">
        <v>72</v>
      </c>
      <c r="G30" s="51">
        <f>SUM(G25:G29)</f>
        <v>19953509</v>
      </c>
      <c r="I30" s="51">
        <f>SUM(I25:I29)</f>
        <v>18258543</v>
      </c>
      <c r="K30" s="51">
        <f>SUM(K25:K29)</f>
        <v>20093831</v>
      </c>
      <c r="M30" s="52">
        <f>SUM(M25:M29)</f>
        <v>15989649</v>
      </c>
      <c r="O30" s="52">
        <f>SUM(O25:O29)</f>
        <v>14116369</v>
      </c>
      <c r="Q30" s="52">
        <f>SUM(Q25:Q29)</f>
        <v>15958742</v>
      </c>
    </row>
    <row r="31" spans="2:18" ht="20.149999999999999" customHeight="1" x14ac:dyDescent="0.25">
      <c r="B31" s="41" t="s">
        <v>73</v>
      </c>
      <c r="G31" s="51">
        <v>8432568</v>
      </c>
      <c r="I31" s="51">
        <v>9002767</v>
      </c>
      <c r="K31" s="51">
        <v>10740139</v>
      </c>
      <c r="M31" s="52">
        <v>7987762</v>
      </c>
      <c r="O31" s="52">
        <v>8276009</v>
      </c>
      <c r="Q31" s="52">
        <v>9574652</v>
      </c>
    </row>
    <row r="32" spans="2:18" ht="20.149999999999999" customHeight="1" x14ac:dyDescent="0.25">
      <c r="B32" s="41" t="s">
        <v>74</v>
      </c>
      <c r="G32" s="48">
        <f>+G23-G30-G31</f>
        <v>11953911</v>
      </c>
      <c r="I32" s="48">
        <f>+I23-I30-I31</f>
        <v>13546559</v>
      </c>
      <c r="K32" s="48">
        <f>+K23-K30-K31</f>
        <v>13587459</v>
      </c>
      <c r="M32" s="49">
        <f>+M23-M30-M31</f>
        <v>13211415</v>
      </c>
      <c r="O32" s="49">
        <f>+O23-O30-O31</f>
        <v>10732822</v>
      </c>
      <c r="Q32" s="49">
        <f>+Q23-Q30-Q31</f>
        <v>14542188</v>
      </c>
    </row>
    <row r="33" spans="1:18" ht="20.149999999999999" customHeight="1" x14ac:dyDescent="0.25">
      <c r="B33" s="41" t="s">
        <v>75</v>
      </c>
      <c r="G33" s="48">
        <v>2355468</v>
      </c>
      <c r="I33" s="48">
        <v>2451916</v>
      </c>
      <c r="K33" s="48">
        <v>1672186</v>
      </c>
      <c r="M33" s="58">
        <v>1588605</v>
      </c>
      <c r="O33" s="58">
        <v>1724489</v>
      </c>
      <c r="Q33" s="58">
        <v>1263349</v>
      </c>
    </row>
    <row r="34" spans="1:18" ht="20.149999999999999" customHeight="1" x14ac:dyDescent="0.25">
      <c r="A34" s="41" t="s">
        <v>76</v>
      </c>
      <c r="B34" s="41" t="s">
        <v>77</v>
      </c>
      <c r="G34" s="52">
        <f>G32-G33</f>
        <v>9598443</v>
      </c>
      <c r="I34" s="52">
        <f>I32-I33</f>
        <v>11094643</v>
      </c>
      <c r="K34" s="52">
        <f>K32-K33</f>
        <v>11915273</v>
      </c>
      <c r="M34" s="52">
        <f>M32-M33</f>
        <v>11622810</v>
      </c>
      <c r="O34" s="52">
        <f>O32-O33</f>
        <v>9008333</v>
      </c>
      <c r="Q34" s="52">
        <f>Q32-Q33</f>
        <v>13278839</v>
      </c>
    </row>
    <row r="35" spans="1:18" ht="20.149999999999999" customHeight="1" x14ac:dyDescent="0.25">
      <c r="B35" s="41" t="s">
        <v>78</v>
      </c>
      <c r="G35" s="53"/>
      <c r="I35" s="53"/>
      <c r="K35" s="53"/>
      <c r="M35" s="54"/>
      <c r="O35" s="54"/>
      <c r="Q35" s="54"/>
    </row>
    <row r="36" spans="1:18" ht="20.149999999999999" customHeight="1" x14ac:dyDescent="0.25">
      <c r="C36" s="41" t="s">
        <v>79</v>
      </c>
      <c r="G36" s="59"/>
      <c r="I36" s="59"/>
      <c r="K36" s="59"/>
      <c r="M36" s="59"/>
      <c r="O36" s="59"/>
      <c r="Q36" s="59"/>
    </row>
    <row r="37" spans="1:18" ht="20.149999999999999" customHeight="1" x14ac:dyDescent="0.25">
      <c r="E37" s="41" t="s">
        <v>103</v>
      </c>
      <c r="G37" s="59"/>
      <c r="I37" s="59"/>
      <c r="K37" s="59"/>
      <c r="M37" s="59"/>
      <c r="O37" s="59"/>
      <c r="Q37" s="59"/>
    </row>
    <row r="38" spans="1:18" ht="20.149999999999999" customHeight="1" x14ac:dyDescent="0.25">
      <c r="F38" s="41" t="s">
        <v>80</v>
      </c>
      <c r="G38" s="48">
        <v>6733953</v>
      </c>
      <c r="I38" s="55">
        <v>-22372020</v>
      </c>
      <c r="K38" s="48">
        <v>8442318</v>
      </c>
      <c r="M38" s="48">
        <v>7814382</v>
      </c>
      <c r="O38" s="55">
        <v>-20663302</v>
      </c>
      <c r="Q38" s="48">
        <v>7778068</v>
      </c>
    </row>
    <row r="39" spans="1:18" ht="20.149999999999999" customHeight="1" x14ac:dyDescent="0.25">
      <c r="E39" s="41" t="s">
        <v>107</v>
      </c>
      <c r="G39" s="48">
        <v>493940</v>
      </c>
      <c r="I39" s="55">
        <v>-1176439</v>
      </c>
      <c r="K39" s="55">
        <v>-84629</v>
      </c>
      <c r="M39" s="48">
        <v>493940</v>
      </c>
      <c r="O39" s="55">
        <v>-1176439</v>
      </c>
      <c r="Q39" s="55">
        <v>-84629</v>
      </c>
    </row>
    <row r="40" spans="1:18" ht="20.149999999999999" customHeight="1" x14ac:dyDescent="0.25">
      <c r="E40" s="41" t="s">
        <v>102</v>
      </c>
      <c r="G40" s="48"/>
      <c r="I40" s="48"/>
      <c r="K40" s="48"/>
      <c r="M40" s="48"/>
      <c r="O40" s="48"/>
      <c r="Q40" s="48"/>
    </row>
    <row r="41" spans="1:18" ht="20.149999999999999" customHeight="1" x14ac:dyDescent="0.25">
      <c r="F41" s="41" t="s">
        <v>81</v>
      </c>
      <c r="G41" s="55">
        <v>-543030</v>
      </c>
      <c r="I41" s="48">
        <v>7447739</v>
      </c>
      <c r="K41" s="55">
        <v>-1726694</v>
      </c>
      <c r="M41" s="48">
        <v>1013154</v>
      </c>
      <c r="O41" s="48">
        <v>2674295</v>
      </c>
      <c r="Q41" s="55">
        <v>-2064618</v>
      </c>
      <c r="R41" s="60"/>
    </row>
    <row r="42" spans="1:18" ht="20.149999999999999" customHeight="1" x14ac:dyDescent="0.25">
      <c r="E42" s="41" t="s">
        <v>83</v>
      </c>
      <c r="G42" s="48"/>
      <c r="I42" s="48"/>
      <c r="K42" s="48"/>
      <c r="M42" s="55"/>
      <c r="O42" s="55"/>
      <c r="Q42" s="55"/>
      <c r="R42" s="60"/>
    </row>
    <row r="43" spans="1:18" ht="20.149999999999999" customHeight="1" x14ac:dyDescent="0.25">
      <c r="F43" s="41" t="s">
        <v>84</v>
      </c>
      <c r="G43" s="55">
        <v>-1819099</v>
      </c>
      <c r="I43" s="49">
        <v>4750058</v>
      </c>
      <c r="K43" s="55">
        <v>-1688354</v>
      </c>
      <c r="M43" s="55">
        <v>-2059552</v>
      </c>
      <c r="O43" s="48">
        <v>4372936</v>
      </c>
      <c r="Q43" s="55">
        <v>-1539156</v>
      </c>
      <c r="R43" s="60"/>
    </row>
    <row r="44" spans="1:18" ht="20.149999999999999" customHeight="1" x14ac:dyDescent="0.25">
      <c r="C44" s="41" t="s">
        <v>85</v>
      </c>
      <c r="G44" s="48"/>
      <c r="I44" s="48"/>
      <c r="K44" s="48"/>
      <c r="M44" s="55"/>
      <c r="O44" s="55"/>
      <c r="Q44" s="55"/>
      <c r="R44" s="60"/>
    </row>
    <row r="45" spans="1:18" ht="20.149999999999999" customHeight="1" x14ac:dyDescent="0.25">
      <c r="E45" s="41" t="s">
        <v>86</v>
      </c>
      <c r="G45" s="55">
        <v>-61803</v>
      </c>
      <c r="H45" s="55"/>
      <c r="I45" s="55">
        <v>-49305</v>
      </c>
      <c r="K45" s="48">
        <v>14323939</v>
      </c>
      <c r="M45" s="55">
        <v>-61803</v>
      </c>
      <c r="O45" s="55">
        <v>-49305</v>
      </c>
      <c r="Q45" s="48">
        <v>13957265</v>
      </c>
      <c r="R45" s="60"/>
    </row>
    <row r="46" spans="1:18" ht="20.149999999999999" customHeight="1" x14ac:dyDescent="0.25">
      <c r="E46" s="41" t="s">
        <v>100</v>
      </c>
      <c r="G46" s="55"/>
      <c r="I46" s="55"/>
      <c r="K46" s="55"/>
      <c r="M46" s="55"/>
      <c r="O46" s="55"/>
      <c r="Q46" s="55"/>
      <c r="R46" s="60"/>
    </row>
    <row r="47" spans="1:18" ht="20.149999999999999" customHeight="1" x14ac:dyDescent="0.25">
      <c r="F47" s="41" t="s">
        <v>87</v>
      </c>
      <c r="G47" s="48">
        <v>3187815</v>
      </c>
      <c r="I47" s="48">
        <v>5392964</v>
      </c>
      <c r="K47" s="55">
        <v>-7542771</v>
      </c>
      <c r="M47" s="48">
        <v>3105677</v>
      </c>
      <c r="O47" s="48">
        <v>5371505</v>
      </c>
      <c r="Q47" s="55">
        <v>-7273956</v>
      </c>
      <c r="R47" s="60"/>
    </row>
    <row r="48" spans="1:18" ht="20.149999999999999" customHeight="1" x14ac:dyDescent="0.25">
      <c r="E48" s="41" t="s">
        <v>116</v>
      </c>
      <c r="G48" s="55"/>
      <c r="I48" s="55"/>
      <c r="K48" s="55"/>
      <c r="M48" s="55"/>
      <c r="O48" s="55"/>
      <c r="Q48" s="55"/>
      <c r="R48" s="60"/>
    </row>
    <row r="49" spans="1:18" ht="20.149999999999999" customHeight="1" x14ac:dyDescent="0.25">
      <c r="F49" s="41" t="s">
        <v>88</v>
      </c>
      <c r="G49" s="55">
        <v>-16438</v>
      </c>
      <c r="I49" s="48">
        <v>124446</v>
      </c>
      <c r="K49" s="48">
        <v>244861</v>
      </c>
      <c r="M49" s="55">
        <v>-16438</v>
      </c>
      <c r="O49" s="48">
        <v>124446</v>
      </c>
      <c r="Q49" s="48">
        <v>244861</v>
      </c>
      <c r="R49" s="60"/>
    </row>
    <row r="50" spans="1:18" ht="20.149999999999999" customHeight="1" x14ac:dyDescent="0.25">
      <c r="E50" s="41" t="s">
        <v>97</v>
      </c>
      <c r="G50" s="48">
        <v>0</v>
      </c>
      <c r="I50" s="48">
        <v>616</v>
      </c>
      <c r="K50" s="55">
        <v>-105235</v>
      </c>
      <c r="M50" s="48">
        <v>0</v>
      </c>
      <c r="O50" s="48">
        <v>616</v>
      </c>
      <c r="Q50" s="61">
        <v>0</v>
      </c>
      <c r="R50" s="60"/>
    </row>
    <row r="51" spans="1:18" ht="20.149999999999999" customHeight="1" x14ac:dyDescent="0.25">
      <c r="E51" s="41" t="s">
        <v>82</v>
      </c>
      <c r="G51" s="48">
        <v>92</v>
      </c>
      <c r="I51" s="55">
        <v>-1095</v>
      </c>
      <c r="K51" s="55">
        <v>-386</v>
      </c>
      <c r="M51" s="63">
        <v>0</v>
      </c>
      <c r="O51" s="63">
        <v>0</v>
      </c>
      <c r="Q51" s="63">
        <v>0</v>
      </c>
      <c r="R51" s="62"/>
    </row>
    <row r="52" spans="1:18" ht="20.149999999999999" customHeight="1" x14ac:dyDescent="0.25">
      <c r="E52" s="41" t="s">
        <v>83</v>
      </c>
      <c r="G52" s="48"/>
      <c r="I52" s="48"/>
      <c r="K52" s="48"/>
      <c r="M52" s="55"/>
      <c r="O52" s="55"/>
      <c r="Q52" s="55"/>
    </row>
    <row r="53" spans="1:18" ht="20.149999999999999" customHeight="1" x14ac:dyDescent="0.25">
      <c r="F53" s="41" t="s">
        <v>84</v>
      </c>
      <c r="G53" s="55">
        <v>-628991</v>
      </c>
      <c r="I53" s="55">
        <v>-1097342</v>
      </c>
      <c r="K53" s="55">
        <v>-1438725</v>
      </c>
      <c r="M53" s="55">
        <v>-615359</v>
      </c>
      <c r="O53" s="55">
        <v>-1095453</v>
      </c>
      <c r="Q53" s="55">
        <v>-1455941</v>
      </c>
    </row>
    <row r="54" spans="1:18" ht="20.149999999999999" customHeight="1" x14ac:dyDescent="0.25">
      <c r="E54" s="41" t="s">
        <v>89</v>
      </c>
      <c r="F54" s="41" t="s">
        <v>90</v>
      </c>
      <c r="G54" s="51">
        <f>SUM(G36:G53)</f>
        <v>7346439</v>
      </c>
      <c r="I54" s="64">
        <f>SUM(I36:I53)</f>
        <v>-6980378</v>
      </c>
      <c r="K54" s="51">
        <f>SUM(K35:K53)</f>
        <v>10424324</v>
      </c>
      <c r="M54" s="51">
        <f>SUM(M36:M53)</f>
        <v>9674001</v>
      </c>
      <c r="O54" s="64">
        <f>SUM(O36:O53)</f>
        <v>-10440701</v>
      </c>
      <c r="Q54" s="51">
        <f>SUM(Q35:Q53)</f>
        <v>9561894</v>
      </c>
    </row>
    <row r="55" spans="1:18" ht="20.149999999999999" customHeight="1" thickBot="1" x14ac:dyDescent="0.3">
      <c r="A55" s="43" t="s">
        <v>104</v>
      </c>
      <c r="G55" s="65">
        <f>G34+G54</f>
        <v>16944882</v>
      </c>
      <c r="I55" s="65">
        <f>I34+I54</f>
        <v>4114265</v>
      </c>
      <c r="K55" s="65">
        <f>K34+K54</f>
        <v>22339597</v>
      </c>
      <c r="M55" s="65">
        <f>M34+M54</f>
        <v>21296811</v>
      </c>
      <c r="O55" s="80">
        <f>O34+O54</f>
        <v>-1432368</v>
      </c>
      <c r="Q55" s="65">
        <f>Q34+Q54</f>
        <v>22840733</v>
      </c>
    </row>
    <row r="56" spans="1:18" ht="20.149999999999999" customHeight="1" thickTop="1" x14ac:dyDescent="0.25">
      <c r="A56" s="43" t="s">
        <v>91</v>
      </c>
      <c r="G56" s="48"/>
      <c r="I56" s="48"/>
      <c r="K56" s="48"/>
      <c r="M56" s="49"/>
      <c r="O56" s="49"/>
      <c r="Q56" s="49"/>
    </row>
    <row r="57" spans="1:18" ht="20.149999999999999" customHeight="1" x14ac:dyDescent="0.25">
      <c r="C57" s="41" t="s">
        <v>92</v>
      </c>
      <c r="G57" s="48">
        <f>G34-G58</f>
        <v>9497916</v>
      </c>
      <c r="I57" s="48">
        <f>I34-I58</f>
        <v>10993773</v>
      </c>
      <c r="K57" s="48">
        <f>K34-K58</f>
        <v>11839865</v>
      </c>
      <c r="M57" s="48">
        <f>M34-M58</f>
        <v>11622810</v>
      </c>
      <c r="O57" s="48">
        <f>O34-O58</f>
        <v>9008333</v>
      </c>
      <c r="Q57" s="48">
        <f>Q34-Q58</f>
        <v>13278839</v>
      </c>
    </row>
    <row r="58" spans="1:18" ht="20.149999999999999" customHeight="1" x14ac:dyDescent="0.25">
      <c r="C58" s="41" t="s">
        <v>93</v>
      </c>
      <c r="G58" s="48">
        <v>100527</v>
      </c>
      <c r="I58" s="48">
        <v>100870</v>
      </c>
      <c r="K58" s="48">
        <v>75408</v>
      </c>
      <c r="M58" s="48">
        <v>0</v>
      </c>
      <c r="O58" s="49">
        <v>0</v>
      </c>
      <c r="Q58" s="49">
        <v>0</v>
      </c>
    </row>
    <row r="59" spans="1:18" ht="20.149999999999999" customHeight="1" thickBot="1" x14ac:dyDescent="0.3">
      <c r="G59" s="65">
        <f>SUM(G57:G58)</f>
        <v>9598443</v>
      </c>
      <c r="I59" s="65">
        <f>SUM(I57:I58)</f>
        <v>11094643</v>
      </c>
      <c r="K59" s="65">
        <f>SUM(K57:K58)</f>
        <v>11915273</v>
      </c>
      <c r="M59" s="65">
        <f>SUM(M57:M58)</f>
        <v>11622810</v>
      </c>
      <c r="O59" s="66">
        <f>SUM(O57:O58)</f>
        <v>9008333</v>
      </c>
      <c r="Q59" s="66">
        <f>SUM(Q57:Q58)</f>
        <v>13278839</v>
      </c>
    </row>
    <row r="60" spans="1:18" ht="20.149999999999999" customHeight="1" thickTop="1" x14ac:dyDescent="0.25">
      <c r="A60" s="43" t="s">
        <v>105</v>
      </c>
      <c r="G60" s="48"/>
      <c r="I60" s="48"/>
      <c r="K60" s="48"/>
      <c r="M60" s="49"/>
      <c r="O60" s="49"/>
      <c r="Q60" s="49"/>
    </row>
    <row r="61" spans="1:18" ht="20.149999999999999" customHeight="1" x14ac:dyDescent="0.25">
      <c r="C61" s="41" t="s">
        <v>92</v>
      </c>
      <c r="G61" s="48">
        <f>G55-G62</f>
        <v>16890250</v>
      </c>
      <c r="I61" s="48">
        <f>I55-I62</f>
        <v>3996559</v>
      </c>
      <c r="K61" s="48">
        <f>K55-K62</f>
        <v>22275703</v>
      </c>
      <c r="M61" s="48">
        <f>M55-M62</f>
        <v>21296811</v>
      </c>
      <c r="O61" s="55">
        <f>O55-O62</f>
        <v>-1432368</v>
      </c>
      <c r="Q61" s="63">
        <f>Q55-Q62</f>
        <v>22840733</v>
      </c>
    </row>
    <row r="62" spans="1:18" ht="20.149999999999999" customHeight="1" x14ac:dyDescent="0.25">
      <c r="C62" s="41" t="s">
        <v>93</v>
      </c>
      <c r="G62" s="67">
        <v>54632</v>
      </c>
      <c r="I62" s="67">
        <v>117706</v>
      </c>
      <c r="K62" s="67">
        <v>63894</v>
      </c>
      <c r="M62" s="49">
        <v>0</v>
      </c>
      <c r="O62" s="49">
        <v>0</v>
      </c>
      <c r="Q62" s="49">
        <v>0</v>
      </c>
    </row>
    <row r="63" spans="1:18" ht="20.149999999999999" customHeight="1" thickBot="1" x14ac:dyDescent="0.3">
      <c r="G63" s="68">
        <f>SUM(G61:G62)</f>
        <v>16944882</v>
      </c>
      <c r="I63" s="68">
        <f>SUM(I61:I62)</f>
        <v>4114265</v>
      </c>
      <c r="K63" s="68">
        <f>SUM(K61:K62)</f>
        <v>22339597</v>
      </c>
      <c r="M63" s="66">
        <f>SUM(M61:M62)</f>
        <v>21296811</v>
      </c>
      <c r="O63" s="80">
        <f>SUM(O61:O62)</f>
        <v>-1432368</v>
      </c>
      <c r="Q63" s="66">
        <f>SUM(Q61:Q62)</f>
        <v>22840733</v>
      </c>
    </row>
    <row r="64" spans="1:18" ht="20.149999999999999" customHeight="1" thickTop="1" thickBot="1" x14ac:dyDescent="0.3">
      <c r="A64" s="43" t="s">
        <v>94</v>
      </c>
      <c r="G64" s="69">
        <f>G57/G66</f>
        <v>4.9757449931712561</v>
      </c>
      <c r="I64" s="69">
        <f>I57/I66</f>
        <v>5.7593908980466182</v>
      </c>
      <c r="K64" s="69">
        <f>K57/K66</f>
        <v>6.2026395046632956</v>
      </c>
      <c r="M64" s="69">
        <f>M57/M66</f>
        <v>6.0889292623856441</v>
      </c>
      <c r="O64" s="70">
        <f>O57/O66</f>
        <v>4.7192634491155117</v>
      </c>
      <c r="Q64" s="70">
        <f>Q57/Q66</f>
        <v>6.9564856826884141</v>
      </c>
    </row>
    <row r="65" spans="1:17" ht="20.149999999999999" customHeight="1" thickTop="1" x14ac:dyDescent="0.25">
      <c r="A65" s="43" t="s">
        <v>95</v>
      </c>
      <c r="K65" s="71"/>
      <c r="Q65" s="71"/>
    </row>
    <row r="66" spans="1:17" ht="20.149999999999999" customHeight="1" thickBot="1" x14ac:dyDescent="0.3">
      <c r="A66" s="43"/>
      <c r="B66" s="43" t="s">
        <v>96</v>
      </c>
      <c r="C66" s="43"/>
      <c r="D66" s="43"/>
      <c r="G66" s="72">
        <v>1908843</v>
      </c>
      <c r="H66" s="73"/>
      <c r="I66" s="72">
        <v>1908843</v>
      </c>
      <c r="J66" s="73"/>
      <c r="K66" s="72">
        <v>1908843</v>
      </c>
      <c r="L66" s="73"/>
      <c r="M66" s="72">
        <v>1908843</v>
      </c>
      <c r="O66" s="74">
        <v>1908843</v>
      </c>
      <c r="Q66" s="74">
        <v>1908843</v>
      </c>
    </row>
    <row r="67" spans="1:17" ht="14.5" thickTop="1" x14ac:dyDescent="0.3">
      <c r="B67" s="75"/>
    </row>
    <row r="68" spans="1:17" ht="17" x14ac:dyDescent="0.25">
      <c r="B68" s="76"/>
      <c r="K68" s="77"/>
      <c r="Q68" s="77"/>
    </row>
    <row r="69" spans="1:17" x14ac:dyDescent="0.25">
      <c r="G69" s="77"/>
      <c r="I69" s="77"/>
      <c r="M69" s="77"/>
      <c r="O69" s="77"/>
    </row>
  </sheetData>
  <sheetProtection algorithmName="SHA-512" hashValue="a6GtpWuCAnPyPtOFWmDzUlYxbBHJOufBK7TeHLVHxxSDCRc9usEBscufVy29ZG7s5Nh9Fl3qtXwTVNXSfATlqw==" saltValue="6Ya5w3ijuIhCpJXB2NRP8g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15748031496062992" right="0.27559055118110237" top="0.98425196850393704" bottom="0" header="0.31496062992125984" footer="0"/>
  <pageSetup paperSize="9" scale="62" orientation="portrait" r:id="rId1"/>
  <headerFooter alignWithMargins="0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58BA-AD3B-4937-9C62-0637C1F13E70}">
  <dimension ref="A1:N68"/>
  <sheetViews>
    <sheetView view="pageBreakPreview" topLeftCell="A15" zoomScale="60" zoomScaleNormal="90" workbookViewId="0">
      <selection sqref="A1:M1"/>
    </sheetView>
  </sheetViews>
  <sheetFormatPr defaultColWidth="9.453125" defaultRowHeight="14" x14ac:dyDescent="0.25"/>
  <cols>
    <col min="1" max="1" width="0.453125" style="41" customWidth="1"/>
    <col min="2" max="5" width="1.54296875" style="41" customWidth="1"/>
    <col min="6" max="6" width="56.453125" style="41" customWidth="1"/>
    <col min="7" max="7" width="15" style="71" customWidth="1"/>
    <col min="8" max="8" width="1.54296875" style="41" customWidth="1"/>
    <col min="9" max="9" width="14.453125" style="71" customWidth="1"/>
    <col min="10" max="10" width="1.54296875" style="41" customWidth="1"/>
    <col min="11" max="11" width="14.54296875" style="71" customWidth="1"/>
    <col min="12" max="12" width="1.54296875" style="41" customWidth="1"/>
    <col min="13" max="13" width="16" style="41" customWidth="1"/>
    <col min="14" max="14" width="14.453125" style="44" bestFit="1" customWidth="1"/>
    <col min="15" max="217" width="9.453125" style="41"/>
    <col min="218" max="218" width="0.453125" style="41" customWidth="1"/>
    <col min="219" max="222" width="1.54296875" style="41" customWidth="1"/>
    <col min="223" max="223" width="56.453125" style="41" customWidth="1"/>
    <col min="224" max="224" width="15" style="41" customWidth="1"/>
    <col min="225" max="225" width="1.54296875" style="41" customWidth="1"/>
    <col min="226" max="226" width="14.453125" style="41" customWidth="1"/>
    <col min="227" max="227" width="1.54296875" style="41" customWidth="1"/>
    <col min="228" max="228" width="14.453125" style="41" customWidth="1"/>
    <col min="229" max="229" width="1.54296875" style="41" customWidth="1"/>
    <col min="230" max="230" width="14.54296875" style="41" customWidth="1"/>
    <col min="231" max="231" width="1.54296875" style="41" customWidth="1"/>
    <col min="232" max="232" width="13.54296875" style="41" customWidth="1"/>
    <col min="233" max="233" width="1.54296875" style="41" customWidth="1"/>
    <col min="234" max="234" width="16" style="41" customWidth="1"/>
    <col min="235" max="235" width="14.453125" style="41" bestFit="1" customWidth="1"/>
    <col min="236" max="473" width="9.453125" style="41"/>
    <col min="474" max="474" width="0.453125" style="41" customWidth="1"/>
    <col min="475" max="478" width="1.54296875" style="41" customWidth="1"/>
    <col min="479" max="479" width="56.453125" style="41" customWidth="1"/>
    <col min="480" max="480" width="15" style="41" customWidth="1"/>
    <col min="481" max="481" width="1.54296875" style="41" customWidth="1"/>
    <col min="482" max="482" width="14.453125" style="41" customWidth="1"/>
    <col min="483" max="483" width="1.54296875" style="41" customWidth="1"/>
    <col min="484" max="484" width="14.453125" style="41" customWidth="1"/>
    <col min="485" max="485" width="1.54296875" style="41" customWidth="1"/>
    <col min="486" max="486" width="14.54296875" style="41" customWidth="1"/>
    <col min="487" max="487" width="1.54296875" style="41" customWidth="1"/>
    <col min="488" max="488" width="13.54296875" style="41" customWidth="1"/>
    <col min="489" max="489" width="1.54296875" style="41" customWidth="1"/>
    <col min="490" max="490" width="16" style="41" customWidth="1"/>
    <col min="491" max="491" width="14.453125" style="41" bestFit="1" customWidth="1"/>
    <col min="492" max="729" width="9.453125" style="41"/>
    <col min="730" max="730" width="0.453125" style="41" customWidth="1"/>
    <col min="731" max="734" width="1.54296875" style="41" customWidth="1"/>
    <col min="735" max="735" width="56.453125" style="41" customWidth="1"/>
    <col min="736" max="736" width="15" style="41" customWidth="1"/>
    <col min="737" max="737" width="1.54296875" style="41" customWidth="1"/>
    <col min="738" max="738" width="14.453125" style="41" customWidth="1"/>
    <col min="739" max="739" width="1.54296875" style="41" customWidth="1"/>
    <col min="740" max="740" width="14.453125" style="41" customWidth="1"/>
    <col min="741" max="741" width="1.54296875" style="41" customWidth="1"/>
    <col min="742" max="742" width="14.54296875" style="41" customWidth="1"/>
    <col min="743" max="743" width="1.54296875" style="41" customWidth="1"/>
    <col min="744" max="744" width="13.54296875" style="41" customWidth="1"/>
    <col min="745" max="745" width="1.54296875" style="41" customWidth="1"/>
    <col min="746" max="746" width="16" style="41" customWidth="1"/>
    <col min="747" max="747" width="14.453125" style="41" bestFit="1" customWidth="1"/>
    <col min="748" max="985" width="9.453125" style="41"/>
    <col min="986" max="986" width="0.453125" style="41" customWidth="1"/>
    <col min="987" max="990" width="1.54296875" style="41" customWidth="1"/>
    <col min="991" max="991" width="56.453125" style="41" customWidth="1"/>
    <col min="992" max="992" width="15" style="41" customWidth="1"/>
    <col min="993" max="993" width="1.54296875" style="41" customWidth="1"/>
    <col min="994" max="994" width="14.453125" style="41" customWidth="1"/>
    <col min="995" max="995" width="1.54296875" style="41" customWidth="1"/>
    <col min="996" max="996" width="14.453125" style="41" customWidth="1"/>
    <col min="997" max="997" width="1.54296875" style="41" customWidth="1"/>
    <col min="998" max="998" width="14.54296875" style="41" customWidth="1"/>
    <col min="999" max="999" width="1.54296875" style="41" customWidth="1"/>
    <col min="1000" max="1000" width="13.54296875" style="41" customWidth="1"/>
    <col min="1001" max="1001" width="1.54296875" style="41" customWidth="1"/>
    <col min="1002" max="1002" width="16" style="41" customWidth="1"/>
    <col min="1003" max="1003" width="14.453125" style="41" bestFit="1" customWidth="1"/>
    <col min="1004" max="1241" width="9.453125" style="41"/>
    <col min="1242" max="1242" width="0.453125" style="41" customWidth="1"/>
    <col min="1243" max="1246" width="1.54296875" style="41" customWidth="1"/>
    <col min="1247" max="1247" width="56.453125" style="41" customWidth="1"/>
    <col min="1248" max="1248" width="15" style="41" customWidth="1"/>
    <col min="1249" max="1249" width="1.54296875" style="41" customWidth="1"/>
    <col min="1250" max="1250" width="14.453125" style="41" customWidth="1"/>
    <col min="1251" max="1251" width="1.54296875" style="41" customWidth="1"/>
    <col min="1252" max="1252" width="14.453125" style="41" customWidth="1"/>
    <col min="1253" max="1253" width="1.54296875" style="41" customWidth="1"/>
    <col min="1254" max="1254" width="14.54296875" style="41" customWidth="1"/>
    <col min="1255" max="1255" width="1.54296875" style="41" customWidth="1"/>
    <col min="1256" max="1256" width="13.54296875" style="41" customWidth="1"/>
    <col min="1257" max="1257" width="1.54296875" style="41" customWidth="1"/>
    <col min="1258" max="1258" width="16" style="41" customWidth="1"/>
    <col min="1259" max="1259" width="14.453125" style="41" bestFit="1" customWidth="1"/>
    <col min="1260" max="1497" width="9.453125" style="41"/>
    <col min="1498" max="1498" width="0.453125" style="41" customWidth="1"/>
    <col min="1499" max="1502" width="1.54296875" style="41" customWidth="1"/>
    <col min="1503" max="1503" width="56.453125" style="41" customWidth="1"/>
    <col min="1504" max="1504" width="15" style="41" customWidth="1"/>
    <col min="1505" max="1505" width="1.54296875" style="41" customWidth="1"/>
    <col min="1506" max="1506" width="14.453125" style="41" customWidth="1"/>
    <col min="1507" max="1507" width="1.54296875" style="41" customWidth="1"/>
    <col min="1508" max="1508" width="14.453125" style="41" customWidth="1"/>
    <col min="1509" max="1509" width="1.54296875" style="41" customWidth="1"/>
    <col min="1510" max="1510" width="14.54296875" style="41" customWidth="1"/>
    <col min="1511" max="1511" width="1.54296875" style="41" customWidth="1"/>
    <col min="1512" max="1512" width="13.54296875" style="41" customWidth="1"/>
    <col min="1513" max="1513" width="1.54296875" style="41" customWidth="1"/>
    <col min="1514" max="1514" width="16" style="41" customWidth="1"/>
    <col min="1515" max="1515" width="14.453125" style="41" bestFit="1" customWidth="1"/>
    <col min="1516" max="1753" width="9.453125" style="41"/>
    <col min="1754" max="1754" width="0.453125" style="41" customWidth="1"/>
    <col min="1755" max="1758" width="1.54296875" style="41" customWidth="1"/>
    <col min="1759" max="1759" width="56.453125" style="41" customWidth="1"/>
    <col min="1760" max="1760" width="15" style="41" customWidth="1"/>
    <col min="1761" max="1761" width="1.54296875" style="41" customWidth="1"/>
    <col min="1762" max="1762" width="14.453125" style="41" customWidth="1"/>
    <col min="1763" max="1763" width="1.54296875" style="41" customWidth="1"/>
    <col min="1764" max="1764" width="14.453125" style="41" customWidth="1"/>
    <col min="1765" max="1765" width="1.54296875" style="41" customWidth="1"/>
    <col min="1766" max="1766" width="14.54296875" style="41" customWidth="1"/>
    <col min="1767" max="1767" width="1.54296875" style="41" customWidth="1"/>
    <col min="1768" max="1768" width="13.54296875" style="41" customWidth="1"/>
    <col min="1769" max="1769" width="1.54296875" style="41" customWidth="1"/>
    <col min="1770" max="1770" width="16" style="41" customWidth="1"/>
    <col min="1771" max="1771" width="14.453125" style="41" bestFit="1" customWidth="1"/>
    <col min="1772" max="2009" width="9.453125" style="41"/>
    <col min="2010" max="2010" width="0.453125" style="41" customWidth="1"/>
    <col min="2011" max="2014" width="1.54296875" style="41" customWidth="1"/>
    <col min="2015" max="2015" width="56.453125" style="41" customWidth="1"/>
    <col min="2016" max="2016" width="15" style="41" customWidth="1"/>
    <col min="2017" max="2017" width="1.54296875" style="41" customWidth="1"/>
    <col min="2018" max="2018" width="14.453125" style="41" customWidth="1"/>
    <col min="2019" max="2019" width="1.54296875" style="41" customWidth="1"/>
    <col min="2020" max="2020" width="14.453125" style="41" customWidth="1"/>
    <col min="2021" max="2021" width="1.54296875" style="41" customWidth="1"/>
    <col min="2022" max="2022" width="14.54296875" style="41" customWidth="1"/>
    <col min="2023" max="2023" width="1.54296875" style="41" customWidth="1"/>
    <col min="2024" max="2024" width="13.54296875" style="41" customWidth="1"/>
    <col min="2025" max="2025" width="1.54296875" style="41" customWidth="1"/>
    <col min="2026" max="2026" width="16" style="41" customWidth="1"/>
    <col min="2027" max="2027" width="14.453125" style="41" bestFit="1" customWidth="1"/>
    <col min="2028" max="2265" width="9.453125" style="41"/>
    <col min="2266" max="2266" width="0.453125" style="41" customWidth="1"/>
    <col min="2267" max="2270" width="1.54296875" style="41" customWidth="1"/>
    <col min="2271" max="2271" width="56.453125" style="41" customWidth="1"/>
    <col min="2272" max="2272" width="15" style="41" customWidth="1"/>
    <col min="2273" max="2273" width="1.54296875" style="41" customWidth="1"/>
    <col min="2274" max="2274" width="14.453125" style="41" customWidth="1"/>
    <col min="2275" max="2275" width="1.54296875" style="41" customWidth="1"/>
    <col min="2276" max="2276" width="14.453125" style="41" customWidth="1"/>
    <col min="2277" max="2277" width="1.54296875" style="41" customWidth="1"/>
    <col min="2278" max="2278" width="14.54296875" style="41" customWidth="1"/>
    <col min="2279" max="2279" width="1.54296875" style="41" customWidth="1"/>
    <col min="2280" max="2280" width="13.54296875" style="41" customWidth="1"/>
    <col min="2281" max="2281" width="1.54296875" style="41" customWidth="1"/>
    <col min="2282" max="2282" width="16" style="41" customWidth="1"/>
    <col min="2283" max="2283" width="14.453125" style="41" bestFit="1" customWidth="1"/>
    <col min="2284" max="2521" width="9.453125" style="41"/>
    <col min="2522" max="2522" width="0.453125" style="41" customWidth="1"/>
    <col min="2523" max="2526" width="1.54296875" style="41" customWidth="1"/>
    <col min="2527" max="2527" width="56.453125" style="41" customWidth="1"/>
    <col min="2528" max="2528" width="15" style="41" customWidth="1"/>
    <col min="2529" max="2529" width="1.54296875" style="41" customWidth="1"/>
    <col min="2530" max="2530" width="14.453125" style="41" customWidth="1"/>
    <col min="2531" max="2531" width="1.54296875" style="41" customWidth="1"/>
    <col min="2532" max="2532" width="14.453125" style="41" customWidth="1"/>
    <col min="2533" max="2533" width="1.54296875" style="41" customWidth="1"/>
    <col min="2534" max="2534" width="14.54296875" style="41" customWidth="1"/>
    <col min="2535" max="2535" width="1.54296875" style="41" customWidth="1"/>
    <col min="2536" max="2536" width="13.54296875" style="41" customWidth="1"/>
    <col min="2537" max="2537" width="1.54296875" style="41" customWidth="1"/>
    <col min="2538" max="2538" width="16" style="41" customWidth="1"/>
    <col min="2539" max="2539" width="14.453125" style="41" bestFit="1" customWidth="1"/>
    <col min="2540" max="2777" width="9.453125" style="41"/>
    <col min="2778" max="2778" width="0.453125" style="41" customWidth="1"/>
    <col min="2779" max="2782" width="1.54296875" style="41" customWidth="1"/>
    <col min="2783" max="2783" width="56.453125" style="41" customWidth="1"/>
    <col min="2784" max="2784" width="15" style="41" customWidth="1"/>
    <col min="2785" max="2785" width="1.54296875" style="41" customWidth="1"/>
    <col min="2786" max="2786" width="14.453125" style="41" customWidth="1"/>
    <col min="2787" max="2787" width="1.54296875" style="41" customWidth="1"/>
    <col min="2788" max="2788" width="14.453125" style="41" customWidth="1"/>
    <col min="2789" max="2789" width="1.54296875" style="41" customWidth="1"/>
    <col min="2790" max="2790" width="14.54296875" style="41" customWidth="1"/>
    <col min="2791" max="2791" width="1.54296875" style="41" customWidth="1"/>
    <col min="2792" max="2792" width="13.54296875" style="41" customWidth="1"/>
    <col min="2793" max="2793" width="1.54296875" style="41" customWidth="1"/>
    <col min="2794" max="2794" width="16" style="41" customWidth="1"/>
    <col min="2795" max="2795" width="14.453125" style="41" bestFit="1" customWidth="1"/>
    <col min="2796" max="3033" width="9.453125" style="41"/>
    <col min="3034" max="3034" width="0.453125" style="41" customWidth="1"/>
    <col min="3035" max="3038" width="1.54296875" style="41" customWidth="1"/>
    <col min="3039" max="3039" width="56.453125" style="41" customWidth="1"/>
    <col min="3040" max="3040" width="15" style="41" customWidth="1"/>
    <col min="3041" max="3041" width="1.54296875" style="41" customWidth="1"/>
    <col min="3042" max="3042" width="14.453125" style="41" customWidth="1"/>
    <col min="3043" max="3043" width="1.54296875" style="41" customWidth="1"/>
    <col min="3044" max="3044" width="14.453125" style="41" customWidth="1"/>
    <col min="3045" max="3045" width="1.54296875" style="41" customWidth="1"/>
    <col min="3046" max="3046" width="14.54296875" style="41" customWidth="1"/>
    <col min="3047" max="3047" width="1.54296875" style="41" customWidth="1"/>
    <col min="3048" max="3048" width="13.54296875" style="41" customWidth="1"/>
    <col min="3049" max="3049" width="1.54296875" style="41" customWidth="1"/>
    <col min="3050" max="3050" width="16" style="41" customWidth="1"/>
    <col min="3051" max="3051" width="14.453125" style="41" bestFit="1" customWidth="1"/>
    <col min="3052" max="3289" width="9.453125" style="41"/>
    <col min="3290" max="3290" width="0.453125" style="41" customWidth="1"/>
    <col min="3291" max="3294" width="1.54296875" style="41" customWidth="1"/>
    <col min="3295" max="3295" width="56.453125" style="41" customWidth="1"/>
    <col min="3296" max="3296" width="15" style="41" customWidth="1"/>
    <col min="3297" max="3297" width="1.54296875" style="41" customWidth="1"/>
    <col min="3298" max="3298" width="14.453125" style="41" customWidth="1"/>
    <col min="3299" max="3299" width="1.54296875" style="41" customWidth="1"/>
    <col min="3300" max="3300" width="14.453125" style="41" customWidth="1"/>
    <col min="3301" max="3301" width="1.54296875" style="41" customWidth="1"/>
    <col min="3302" max="3302" width="14.54296875" style="41" customWidth="1"/>
    <col min="3303" max="3303" width="1.54296875" style="41" customWidth="1"/>
    <col min="3304" max="3304" width="13.54296875" style="41" customWidth="1"/>
    <col min="3305" max="3305" width="1.54296875" style="41" customWidth="1"/>
    <col min="3306" max="3306" width="16" style="41" customWidth="1"/>
    <col min="3307" max="3307" width="14.453125" style="41" bestFit="1" customWidth="1"/>
    <col min="3308" max="3545" width="9.453125" style="41"/>
    <col min="3546" max="3546" width="0.453125" style="41" customWidth="1"/>
    <col min="3547" max="3550" width="1.54296875" style="41" customWidth="1"/>
    <col min="3551" max="3551" width="56.453125" style="41" customWidth="1"/>
    <col min="3552" max="3552" width="15" style="41" customWidth="1"/>
    <col min="3553" max="3553" width="1.54296875" style="41" customWidth="1"/>
    <col min="3554" max="3554" width="14.453125" style="41" customWidth="1"/>
    <col min="3555" max="3555" width="1.54296875" style="41" customWidth="1"/>
    <col min="3556" max="3556" width="14.453125" style="41" customWidth="1"/>
    <col min="3557" max="3557" width="1.54296875" style="41" customWidth="1"/>
    <col min="3558" max="3558" width="14.54296875" style="41" customWidth="1"/>
    <col min="3559" max="3559" width="1.54296875" style="41" customWidth="1"/>
    <col min="3560" max="3560" width="13.54296875" style="41" customWidth="1"/>
    <col min="3561" max="3561" width="1.54296875" style="41" customWidth="1"/>
    <col min="3562" max="3562" width="16" style="41" customWidth="1"/>
    <col min="3563" max="3563" width="14.453125" style="41" bestFit="1" customWidth="1"/>
    <col min="3564" max="3801" width="9.453125" style="41"/>
    <col min="3802" max="3802" width="0.453125" style="41" customWidth="1"/>
    <col min="3803" max="3806" width="1.54296875" style="41" customWidth="1"/>
    <col min="3807" max="3807" width="56.453125" style="41" customWidth="1"/>
    <col min="3808" max="3808" width="15" style="41" customWidth="1"/>
    <col min="3809" max="3809" width="1.54296875" style="41" customWidth="1"/>
    <col min="3810" max="3810" width="14.453125" style="41" customWidth="1"/>
    <col min="3811" max="3811" width="1.54296875" style="41" customWidth="1"/>
    <col min="3812" max="3812" width="14.453125" style="41" customWidth="1"/>
    <col min="3813" max="3813" width="1.54296875" style="41" customWidth="1"/>
    <col min="3814" max="3814" width="14.54296875" style="41" customWidth="1"/>
    <col min="3815" max="3815" width="1.54296875" style="41" customWidth="1"/>
    <col min="3816" max="3816" width="13.54296875" style="41" customWidth="1"/>
    <col min="3817" max="3817" width="1.54296875" style="41" customWidth="1"/>
    <col min="3818" max="3818" width="16" style="41" customWidth="1"/>
    <col min="3819" max="3819" width="14.453125" style="41" bestFit="1" customWidth="1"/>
    <col min="3820" max="4057" width="9.453125" style="41"/>
    <col min="4058" max="4058" width="0.453125" style="41" customWidth="1"/>
    <col min="4059" max="4062" width="1.54296875" style="41" customWidth="1"/>
    <col min="4063" max="4063" width="56.453125" style="41" customWidth="1"/>
    <col min="4064" max="4064" width="15" style="41" customWidth="1"/>
    <col min="4065" max="4065" width="1.54296875" style="41" customWidth="1"/>
    <col min="4066" max="4066" width="14.453125" style="41" customWidth="1"/>
    <col min="4067" max="4067" width="1.54296875" style="41" customWidth="1"/>
    <col min="4068" max="4068" width="14.453125" style="41" customWidth="1"/>
    <col min="4069" max="4069" width="1.54296875" style="41" customWidth="1"/>
    <col min="4070" max="4070" width="14.54296875" style="41" customWidth="1"/>
    <col min="4071" max="4071" width="1.54296875" style="41" customWidth="1"/>
    <col min="4072" max="4072" width="13.54296875" style="41" customWidth="1"/>
    <col min="4073" max="4073" width="1.54296875" style="41" customWidth="1"/>
    <col min="4074" max="4074" width="16" style="41" customWidth="1"/>
    <col min="4075" max="4075" width="14.453125" style="41" bestFit="1" customWidth="1"/>
    <col min="4076" max="4313" width="9.453125" style="41"/>
    <col min="4314" max="4314" width="0.453125" style="41" customWidth="1"/>
    <col min="4315" max="4318" width="1.54296875" style="41" customWidth="1"/>
    <col min="4319" max="4319" width="56.453125" style="41" customWidth="1"/>
    <col min="4320" max="4320" width="15" style="41" customWidth="1"/>
    <col min="4321" max="4321" width="1.54296875" style="41" customWidth="1"/>
    <col min="4322" max="4322" width="14.453125" style="41" customWidth="1"/>
    <col min="4323" max="4323" width="1.54296875" style="41" customWidth="1"/>
    <col min="4324" max="4324" width="14.453125" style="41" customWidth="1"/>
    <col min="4325" max="4325" width="1.54296875" style="41" customWidth="1"/>
    <col min="4326" max="4326" width="14.54296875" style="41" customWidth="1"/>
    <col min="4327" max="4327" width="1.54296875" style="41" customWidth="1"/>
    <col min="4328" max="4328" width="13.54296875" style="41" customWidth="1"/>
    <col min="4329" max="4329" width="1.54296875" style="41" customWidth="1"/>
    <col min="4330" max="4330" width="16" style="41" customWidth="1"/>
    <col min="4331" max="4331" width="14.453125" style="41" bestFit="1" customWidth="1"/>
    <col min="4332" max="4569" width="9.453125" style="41"/>
    <col min="4570" max="4570" width="0.453125" style="41" customWidth="1"/>
    <col min="4571" max="4574" width="1.54296875" style="41" customWidth="1"/>
    <col min="4575" max="4575" width="56.453125" style="41" customWidth="1"/>
    <col min="4576" max="4576" width="15" style="41" customWidth="1"/>
    <col min="4577" max="4577" width="1.54296875" style="41" customWidth="1"/>
    <col min="4578" max="4578" width="14.453125" style="41" customWidth="1"/>
    <col min="4579" max="4579" width="1.54296875" style="41" customWidth="1"/>
    <col min="4580" max="4580" width="14.453125" style="41" customWidth="1"/>
    <col min="4581" max="4581" width="1.54296875" style="41" customWidth="1"/>
    <col min="4582" max="4582" width="14.54296875" style="41" customWidth="1"/>
    <col min="4583" max="4583" width="1.54296875" style="41" customWidth="1"/>
    <col min="4584" max="4584" width="13.54296875" style="41" customWidth="1"/>
    <col min="4585" max="4585" width="1.54296875" style="41" customWidth="1"/>
    <col min="4586" max="4586" width="16" style="41" customWidth="1"/>
    <col min="4587" max="4587" width="14.453125" style="41" bestFit="1" customWidth="1"/>
    <col min="4588" max="4825" width="9.453125" style="41"/>
    <col min="4826" max="4826" width="0.453125" style="41" customWidth="1"/>
    <col min="4827" max="4830" width="1.54296875" style="41" customWidth="1"/>
    <col min="4831" max="4831" width="56.453125" style="41" customWidth="1"/>
    <col min="4832" max="4832" width="15" style="41" customWidth="1"/>
    <col min="4833" max="4833" width="1.54296875" style="41" customWidth="1"/>
    <col min="4834" max="4834" width="14.453125" style="41" customWidth="1"/>
    <col min="4835" max="4835" width="1.54296875" style="41" customWidth="1"/>
    <col min="4836" max="4836" width="14.453125" style="41" customWidth="1"/>
    <col min="4837" max="4837" width="1.54296875" style="41" customWidth="1"/>
    <col min="4838" max="4838" width="14.54296875" style="41" customWidth="1"/>
    <col min="4839" max="4839" width="1.54296875" style="41" customWidth="1"/>
    <col min="4840" max="4840" width="13.54296875" style="41" customWidth="1"/>
    <col min="4841" max="4841" width="1.54296875" style="41" customWidth="1"/>
    <col min="4842" max="4842" width="16" style="41" customWidth="1"/>
    <col min="4843" max="4843" width="14.453125" style="41" bestFit="1" customWidth="1"/>
    <col min="4844" max="5081" width="9.453125" style="41"/>
    <col min="5082" max="5082" width="0.453125" style="41" customWidth="1"/>
    <col min="5083" max="5086" width="1.54296875" style="41" customWidth="1"/>
    <col min="5087" max="5087" width="56.453125" style="41" customWidth="1"/>
    <col min="5088" max="5088" width="15" style="41" customWidth="1"/>
    <col min="5089" max="5089" width="1.54296875" style="41" customWidth="1"/>
    <col min="5090" max="5090" width="14.453125" style="41" customWidth="1"/>
    <col min="5091" max="5091" width="1.54296875" style="41" customWidth="1"/>
    <col min="5092" max="5092" width="14.453125" style="41" customWidth="1"/>
    <col min="5093" max="5093" width="1.54296875" style="41" customWidth="1"/>
    <col min="5094" max="5094" width="14.54296875" style="41" customWidth="1"/>
    <col min="5095" max="5095" width="1.54296875" style="41" customWidth="1"/>
    <col min="5096" max="5096" width="13.54296875" style="41" customWidth="1"/>
    <col min="5097" max="5097" width="1.54296875" style="41" customWidth="1"/>
    <col min="5098" max="5098" width="16" style="41" customWidth="1"/>
    <col min="5099" max="5099" width="14.453125" style="41" bestFit="1" customWidth="1"/>
    <col min="5100" max="5337" width="9.453125" style="41"/>
    <col min="5338" max="5338" width="0.453125" style="41" customWidth="1"/>
    <col min="5339" max="5342" width="1.54296875" style="41" customWidth="1"/>
    <col min="5343" max="5343" width="56.453125" style="41" customWidth="1"/>
    <col min="5344" max="5344" width="15" style="41" customWidth="1"/>
    <col min="5345" max="5345" width="1.54296875" style="41" customWidth="1"/>
    <col min="5346" max="5346" width="14.453125" style="41" customWidth="1"/>
    <col min="5347" max="5347" width="1.54296875" style="41" customWidth="1"/>
    <col min="5348" max="5348" width="14.453125" style="41" customWidth="1"/>
    <col min="5349" max="5349" width="1.54296875" style="41" customWidth="1"/>
    <col min="5350" max="5350" width="14.54296875" style="41" customWidth="1"/>
    <col min="5351" max="5351" width="1.54296875" style="41" customWidth="1"/>
    <col min="5352" max="5352" width="13.54296875" style="41" customWidth="1"/>
    <col min="5353" max="5353" width="1.54296875" style="41" customWidth="1"/>
    <col min="5354" max="5354" width="16" style="41" customWidth="1"/>
    <col min="5355" max="5355" width="14.453125" style="41" bestFit="1" customWidth="1"/>
    <col min="5356" max="5593" width="9.453125" style="41"/>
    <col min="5594" max="5594" width="0.453125" style="41" customWidth="1"/>
    <col min="5595" max="5598" width="1.54296875" style="41" customWidth="1"/>
    <col min="5599" max="5599" width="56.453125" style="41" customWidth="1"/>
    <col min="5600" max="5600" width="15" style="41" customWidth="1"/>
    <col min="5601" max="5601" width="1.54296875" style="41" customWidth="1"/>
    <col min="5602" max="5602" width="14.453125" style="41" customWidth="1"/>
    <col min="5603" max="5603" width="1.54296875" style="41" customWidth="1"/>
    <col min="5604" max="5604" width="14.453125" style="41" customWidth="1"/>
    <col min="5605" max="5605" width="1.54296875" style="41" customWidth="1"/>
    <col min="5606" max="5606" width="14.54296875" style="41" customWidth="1"/>
    <col min="5607" max="5607" width="1.54296875" style="41" customWidth="1"/>
    <col min="5608" max="5608" width="13.54296875" style="41" customWidth="1"/>
    <col min="5609" max="5609" width="1.54296875" style="41" customWidth="1"/>
    <col min="5610" max="5610" width="16" style="41" customWidth="1"/>
    <col min="5611" max="5611" width="14.453125" style="41" bestFit="1" customWidth="1"/>
    <col min="5612" max="5849" width="9.453125" style="41"/>
    <col min="5850" max="5850" width="0.453125" style="41" customWidth="1"/>
    <col min="5851" max="5854" width="1.54296875" style="41" customWidth="1"/>
    <col min="5855" max="5855" width="56.453125" style="41" customWidth="1"/>
    <col min="5856" max="5856" width="15" style="41" customWidth="1"/>
    <col min="5857" max="5857" width="1.54296875" style="41" customWidth="1"/>
    <col min="5858" max="5858" width="14.453125" style="41" customWidth="1"/>
    <col min="5859" max="5859" width="1.54296875" style="41" customWidth="1"/>
    <col min="5860" max="5860" width="14.453125" style="41" customWidth="1"/>
    <col min="5861" max="5861" width="1.54296875" style="41" customWidth="1"/>
    <col min="5862" max="5862" width="14.54296875" style="41" customWidth="1"/>
    <col min="5863" max="5863" width="1.54296875" style="41" customWidth="1"/>
    <col min="5864" max="5864" width="13.54296875" style="41" customWidth="1"/>
    <col min="5865" max="5865" width="1.54296875" style="41" customWidth="1"/>
    <col min="5866" max="5866" width="16" style="41" customWidth="1"/>
    <col min="5867" max="5867" width="14.453125" style="41" bestFit="1" customWidth="1"/>
    <col min="5868" max="6105" width="9.453125" style="41"/>
    <col min="6106" max="6106" width="0.453125" style="41" customWidth="1"/>
    <col min="6107" max="6110" width="1.54296875" style="41" customWidth="1"/>
    <col min="6111" max="6111" width="56.453125" style="41" customWidth="1"/>
    <col min="6112" max="6112" width="15" style="41" customWidth="1"/>
    <col min="6113" max="6113" width="1.54296875" style="41" customWidth="1"/>
    <col min="6114" max="6114" width="14.453125" style="41" customWidth="1"/>
    <col min="6115" max="6115" width="1.54296875" style="41" customWidth="1"/>
    <col min="6116" max="6116" width="14.453125" style="41" customWidth="1"/>
    <col min="6117" max="6117" width="1.54296875" style="41" customWidth="1"/>
    <col min="6118" max="6118" width="14.54296875" style="41" customWidth="1"/>
    <col min="6119" max="6119" width="1.54296875" style="41" customWidth="1"/>
    <col min="6120" max="6120" width="13.54296875" style="41" customWidth="1"/>
    <col min="6121" max="6121" width="1.54296875" style="41" customWidth="1"/>
    <col min="6122" max="6122" width="16" style="41" customWidth="1"/>
    <col min="6123" max="6123" width="14.453125" style="41" bestFit="1" customWidth="1"/>
    <col min="6124" max="6361" width="9.453125" style="41"/>
    <col min="6362" max="6362" width="0.453125" style="41" customWidth="1"/>
    <col min="6363" max="6366" width="1.54296875" style="41" customWidth="1"/>
    <col min="6367" max="6367" width="56.453125" style="41" customWidth="1"/>
    <col min="6368" max="6368" width="15" style="41" customWidth="1"/>
    <col min="6369" max="6369" width="1.54296875" style="41" customWidth="1"/>
    <col min="6370" max="6370" width="14.453125" style="41" customWidth="1"/>
    <col min="6371" max="6371" width="1.54296875" style="41" customWidth="1"/>
    <col min="6372" max="6372" width="14.453125" style="41" customWidth="1"/>
    <col min="6373" max="6373" width="1.54296875" style="41" customWidth="1"/>
    <col min="6374" max="6374" width="14.54296875" style="41" customWidth="1"/>
    <col min="6375" max="6375" width="1.54296875" style="41" customWidth="1"/>
    <col min="6376" max="6376" width="13.54296875" style="41" customWidth="1"/>
    <col min="6377" max="6377" width="1.54296875" style="41" customWidth="1"/>
    <col min="6378" max="6378" width="16" style="41" customWidth="1"/>
    <col min="6379" max="6379" width="14.453125" style="41" bestFit="1" customWidth="1"/>
    <col min="6380" max="6617" width="9.453125" style="41"/>
    <col min="6618" max="6618" width="0.453125" style="41" customWidth="1"/>
    <col min="6619" max="6622" width="1.54296875" style="41" customWidth="1"/>
    <col min="6623" max="6623" width="56.453125" style="41" customWidth="1"/>
    <col min="6624" max="6624" width="15" style="41" customWidth="1"/>
    <col min="6625" max="6625" width="1.54296875" style="41" customWidth="1"/>
    <col min="6626" max="6626" width="14.453125" style="41" customWidth="1"/>
    <col min="6627" max="6627" width="1.54296875" style="41" customWidth="1"/>
    <col min="6628" max="6628" width="14.453125" style="41" customWidth="1"/>
    <col min="6629" max="6629" width="1.54296875" style="41" customWidth="1"/>
    <col min="6630" max="6630" width="14.54296875" style="41" customWidth="1"/>
    <col min="6631" max="6631" width="1.54296875" style="41" customWidth="1"/>
    <col min="6632" max="6632" width="13.54296875" style="41" customWidth="1"/>
    <col min="6633" max="6633" width="1.54296875" style="41" customWidth="1"/>
    <col min="6634" max="6634" width="16" style="41" customWidth="1"/>
    <col min="6635" max="6635" width="14.453125" style="41" bestFit="1" customWidth="1"/>
    <col min="6636" max="6873" width="9.453125" style="41"/>
    <col min="6874" max="6874" width="0.453125" style="41" customWidth="1"/>
    <col min="6875" max="6878" width="1.54296875" style="41" customWidth="1"/>
    <col min="6879" max="6879" width="56.453125" style="41" customWidth="1"/>
    <col min="6880" max="6880" width="15" style="41" customWidth="1"/>
    <col min="6881" max="6881" width="1.54296875" style="41" customWidth="1"/>
    <col min="6882" max="6882" width="14.453125" style="41" customWidth="1"/>
    <col min="6883" max="6883" width="1.54296875" style="41" customWidth="1"/>
    <col min="6884" max="6884" width="14.453125" style="41" customWidth="1"/>
    <col min="6885" max="6885" width="1.54296875" style="41" customWidth="1"/>
    <col min="6886" max="6886" width="14.54296875" style="41" customWidth="1"/>
    <col min="6887" max="6887" width="1.54296875" style="41" customWidth="1"/>
    <col min="6888" max="6888" width="13.54296875" style="41" customWidth="1"/>
    <col min="6889" max="6889" width="1.54296875" style="41" customWidth="1"/>
    <col min="6890" max="6890" width="16" style="41" customWidth="1"/>
    <col min="6891" max="6891" width="14.453125" style="41" bestFit="1" customWidth="1"/>
    <col min="6892" max="7129" width="9.453125" style="41"/>
    <col min="7130" max="7130" width="0.453125" style="41" customWidth="1"/>
    <col min="7131" max="7134" width="1.54296875" style="41" customWidth="1"/>
    <col min="7135" max="7135" width="56.453125" style="41" customWidth="1"/>
    <col min="7136" max="7136" width="15" style="41" customWidth="1"/>
    <col min="7137" max="7137" width="1.54296875" style="41" customWidth="1"/>
    <col min="7138" max="7138" width="14.453125" style="41" customWidth="1"/>
    <col min="7139" max="7139" width="1.54296875" style="41" customWidth="1"/>
    <col min="7140" max="7140" width="14.453125" style="41" customWidth="1"/>
    <col min="7141" max="7141" width="1.54296875" style="41" customWidth="1"/>
    <col min="7142" max="7142" width="14.54296875" style="41" customWidth="1"/>
    <col min="7143" max="7143" width="1.54296875" style="41" customWidth="1"/>
    <col min="7144" max="7144" width="13.54296875" style="41" customWidth="1"/>
    <col min="7145" max="7145" width="1.54296875" style="41" customWidth="1"/>
    <col min="7146" max="7146" width="16" style="41" customWidth="1"/>
    <col min="7147" max="7147" width="14.453125" style="41" bestFit="1" customWidth="1"/>
    <col min="7148" max="7385" width="9.453125" style="41"/>
    <col min="7386" max="7386" width="0.453125" style="41" customWidth="1"/>
    <col min="7387" max="7390" width="1.54296875" style="41" customWidth="1"/>
    <col min="7391" max="7391" width="56.453125" style="41" customWidth="1"/>
    <col min="7392" max="7392" width="15" style="41" customWidth="1"/>
    <col min="7393" max="7393" width="1.54296875" style="41" customWidth="1"/>
    <col min="7394" max="7394" width="14.453125" style="41" customWidth="1"/>
    <col min="7395" max="7395" width="1.54296875" style="41" customWidth="1"/>
    <col min="7396" max="7396" width="14.453125" style="41" customWidth="1"/>
    <col min="7397" max="7397" width="1.54296875" style="41" customWidth="1"/>
    <col min="7398" max="7398" width="14.54296875" style="41" customWidth="1"/>
    <col min="7399" max="7399" width="1.54296875" style="41" customWidth="1"/>
    <col min="7400" max="7400" width="13.54296875" style="41" customWidth="1"/>
    <col min="7401" max="7401" width="1.54296875" style="41" customWidth="1"/>
    <col min="7402" max="7402" width="16" style="41" customWidth="1"/>
    <col min="7403" max="7403" width="14.453125" style="41" bestFit="1" customWidth="1"/>
    <col min="7404" max="7641" width="9.453125" style="41"/>
    <col min="7642" max="7642" width="0.453125" style="41" customWidth="1"/>
    <col min="7643" max="7646" width="1.54296875" style="41" customWidth="1"/>
    <col min="7647" max="7647" width="56.453125" style="41" customWidth="1"/>
    <col min="7648" max="7648" width="15" style="41" customWidth="1"/>
    <col min="7649" max="7649" width="1.54296875" style="41" customWidth="1"/>
    <col min="7650" max="7650" width="14.453125" style="41" customWidth="1"/>
    <col min="7651" max="7651" width="1.54296875" style="41" customWidth="1"/>
    <col min="7652" max="7652" width="14.453125" style="41" customWidth="1"/>
    <col min="7653" max="7653" width="1.54296875" style="41" customWidth="1"/>
    <col min="7654" max="7654" width="14.54296875" style="41" customWidth="1"/>
    <col min="7655" max="7655" width="1.54296875" style="41" customWidth="1"/>
    <col min="7656" max="7656" width="13.54296875" style="41" customWidth="1"/>
    <col min="7657" max="7657" width="1.54296875" style="41" customWidth="1"/>
    <col min="7658" max="7658" width="16" style="41" customWidth="1"/>
    <col min="7659" max="7659" width="14.453125" style="41" bestFit="1" customWidth="1"/>
    <col min="7660" max="7897" width="9.453125" style="41"/>
    <col min="7898" max="7898" width="0.453125" style="41" customWidth="1"/>
    <col min="7899" max="7902" width="1.54296875" style="41" customWidth="1"/>
    <col min="7903" max="7903" width="56.453125" style="41" customWidth="1"/>
    <col min="7904" max="7904" width="15" style="41" customWidth="1"/>
    <col min="7905" max="7905" width="1.54296875" style="41" customWidth="1"/>
    <col min="7906" max="7906" width="14.453125" style="41" customWidth="1"/>
    <col min="7907" max="7907" width="1.54296875" style="41" customWidth="1"/>
    <col min="7908" max="7908" width="14.453125" style="41" customWidth="1"/>
    <col min="7909" max="7909" width="1.54296875" style="41" customWidth="1"/>
    <col min="7910" max="7910" width="14.54296875" style="41" customWidth="1"/>
    <col min="7911" max="7911" width="1.54296875" style="41" customWidth="1"/>
    <col min="7912" max="7912" width="13.54296875" style="41" customWidth="1"/>
    <col min="7913" max="7913" width="1.54296875" style="41" customWidth="1"/>
    <col min="7914" max="7914" width="16" style="41" customWidth="1"/>
    <col min="7915" max="7915" width="14.453125" style="41" bestFit="1" customWidth="1"/>
    <col min="7916" max="8153" width="9.453125" style="41"/>
    <col min="8154" max="8154" width="0.453125" style="41" customWidth="1"/>
    <col min="8155" max="8158" width="1.54296875" style="41" customWidth="1"/>
    <col min="8159" max="8159" width="56.453125" style="41" customWidth="1"/>
    <col min="8160" max="8160" width="15" style="41" customWidth="1"/>
    <col min="8161" max="8161" width="1.54296875" style="41" customWidth="1"/>
    <col min="8162" max="8162" width="14.453125" style="41" customWidth="1"/>
    <col min="8163" max="8163" width="1.54296875" style="41" customWidth="1"/>
    <col min="8164" max="8164" width="14.453125" style="41" customWidth="1"/>
    <col min="8165" max="8165" width="1.54296875" style="41" customWidth="1"/>
    <col min="8166" max="8166" width="14.54296875" style="41" customWidth="1"/>
    <col min="8167" max="8167" width="1.54296875" style="41" customWidth="1"/>
    <col min="8168" max="8168" width="13.54296875" style="41" customWidth="1"/>
    <col min="8169" max="8169" width="1.54296875" style="41" customWidth="1"/>
    <col min="8170" max="8170" width="16" style="41" customWidth="1"/>
    <col min="8171" max="8171" width="14.453125" style="41" bestFit="1" customWidth="1"/>
    <col min="8172" max="8409" width="9.453125" style="41"/>
    <col min="8410" max="8410" width="0.453125" style="41" customWidth="1"/>
    <col min="8411" max="8414" width="1.54296875" style="41" customWidth="1"/>
    <col min="8415" max="8415" width="56.453125" style="41" customWidth="1"/>
    <col min="8416" max="8416" width="15" style="41" customWidth="1"/>
    <col min="8417" max="8417" width="1.54296875" style="41" customWidth="1"/>
    <col min="8418" max="8418" width="14.453125" style="41" customWidth="1"/>
    <col min="8419" max="8419" width="1.54296875" style="41" customWidth="1"/>
    <col min="8420" max="8420" width="14.453125" style="41" customWidth="1"/>
    <col min="8421" max="8421" width="1.54296875" style="41" customWidth="1"/>
    <col min="8422" max="8422" width="14.54296875" style="41" customWidth="1"/>
    <col min="8423" max="8423" width="1.54296875" style="41" customWidth="1"/>
    <col min="8424" max="8424" width="13.54296875" style="41" customWidth="1"/>
    <col min="8425" max="8425" width="1.54296875" style="41" customWidth="1"/>
    <col min="8426" max="8426" width="16" style="41" customWidth="1"/>
    <col min="8427" max="8427" width="14.453125" style="41" bestFit="1" customWidth="1"/>
    <col min="8428" max="8665" width="9.453125" style="41"/>
    <col min="8666" max="8666" width="0.453125" style="41" customWidth="1"/>
    <col min="8667" max="8670" width="1.54296875" style="41" customWidth="1"/>
    <col min="8671" max="8671" width="56.453125" style="41" customWidth="1"/>
    <col min="8672" max="8672" width="15" style="41" customWidth="1"/>
    <col min="8673" max="8673" width="1.54296875" style="41" customWidth="1"/>
    <col min="8674" max="8674" width="14.453125" style="41" customWidth="1"/>
    <col min="8675" max="8675" width="1.54296875" style="41" customWidth="1"/>
    <col min="8676" max="8676" width="14.453125" style="41" customWidth="1"/>
    <col min="8677" max="8677" width="1.54296875" style="41" customWidth="1"/>
    <col min="8678" max="8678" width="14.54296875" style="41" customWidth="1"/>
    <col min="8679" max="8679" width="1.54296875" style="41" customWidth="1"/>
    <col min="8680" max="8680" width="13.54296875" style="41" customWidth="1"/>
    <col min="8681" max="8681" width="1.54296875" style="41" customWidth="1"/>
    <col min="8682" max="8682" width="16" style="41" customWidth="1"/>
    <col min="8683" max="8683" width="14.453125" style="41" bestFit="1" customWidth="1"/>
    <col min="8684" max="8921" width="9.453125" style="41"/>
    <col min="8922" max="8922" width="0.453125" style="41" customWidth="1"/>
    <col min="8923" max="8926" width="1.54296875" style="41" customWidth="1"/>
    <col min="8927" max="8927" width="56.453125" style="41" customWidth="1"/>
    <col min="8928" max="8928" width="15" style="41" customWidth="1"/>
    <col min="8929" max="8929" width="1.54296875" style="41" customWidth="1"/>
    <col min="8930" max="8930" width="14.453125" style="41" customWidth="1"/>
    <col min="8931" max="8931" width="1.54296875" style="41" customWidth="1"/>
    <col min="8932" max="8932" width="14.453125" style="41" customWidth="1"/>
    <col min="8933" max="8933" width="1.54296875" style="41" customWidth="1"/>
    <col min="8934" max="8934" width="14.54296875" style="41" customWidth="1"/>
    <col min="8935" max="8935" width="1.54296875" style="41" customWidth="1"/>
    <col min="8936" max="8936" width="13.54296875" style="41" customWidth="1"/>
    <col min="8937" max="8937" width="1.54296875" style="41" customWidth="1"/>
    <col min="8938" max="8938" width="16" style="41" customWidth="1"/>
    <col min="8939" max="8939" width="14.453125" style="41" bestFit="1" customWidth="1"/>
    <col min="8940" max="9177" width="9.453125" style="41"/>
    <col min="9178" max="9178" width="0.453125" style="41" customWidth="1"/>
    <col min="9179" max="9182" width="1.54296875" style="41" customWidth="1"/>
    <col min="9183" max="9183" width="56.453125" style="41" customWidth="1"/>
    <col min="9184" max="9184" width="15" style="41" customWidth="1"/>
    <col min="9185" max="9185" width="1.54296875" style="41" customWidth="1"/>
    <col min="9186" max="9186" width="14.453125" style="41" customWidth="1"/>
    <col min="9187" max="9187" width="1.54296875" style="41" customWidth="1"/>
    <col min="9188" max="9188" width="14.453125" style="41" customWidth="1"/>
    <col min="9189" max="9189" width="1.54296875" style="41" customWidth="1"/>
    <col min="9190" max="9190" width="14.54296875" style="41" customWidth="1"/>
    <col min="9191" max="9191" width="1.54296875" style="41" customWidth="1"/>
    <col min="9192" max="9192" width="13.54296875" style="41" customWidth="1"/>
    <col min="9193" max="9193" width="1.54296875" style="41" customWidth="1"/>
    <col min="9194" max="9194" width="16" style="41" customWidth="1"/>
    <col min="9195" max="9195" width="14.453125" style="41" bestFit="1" customWidth="1"/>
    <col min="9196" max="9433" width="9.453125" style="41"/>
    <col min="9434" max="9434" width="0.453125" style="41" customWidth="1"/>
    <col min="9435" max="9438" width="1.54296875" style="41" customWidth="1"/>
    <col min="9439" max="9439" width="56.453125" style="41" customWidth="1"/>
    <col min="9440" max="9440" width="15" style="41" customWidth="1"/>
    <col min="9441" max="9441" width="1.54296875" style="41" customWidth="1"/>
    <col min="9442" max="9442" width="14.453125" style="41" customWidth="1"/>
    <col min="9443" max="9443" width="1.54296875" style="41" customWidth="1"/>
    <col min="9444" max="9444" width="14.453125" style="41" customWidth="1"/>
    <col min="9445" max="9445" width="1.54296875" style="41" customWidth="1"/>
    <col min="9446" max="9446" width="14.54296875" style="41" customWidth="1"/>
    <col min="9447" max="9447" width="1.54296875" style="41" customWidth="1"/>
    <col min="9448" max="9448" width="13.54296875" style="41" customWidth="1"/>
    <col min="9449" max="9449" width="1.54296875" style="41" customWidth="1"/>
    <col min="9450" max="9450" width="16" style="41" customWidth="1"/>
    <col min="9451" max="9451" width="14.453125" style="41" bestFit="1" customWidth="1"/>
    <col min="9452" max="9689" width="9.453125" style="41"/>
    <col min="9690" max="9690" width="0.453125" style="41" customWidth="1"/>
    <col min="9691" max="9694" width="1.54296875" style="41" customWidth="1"/>
    <col min="9695" max="9695" width="56.453125" style="41" customWidth="1"/>
    <col min="9696" max="9696" width="15" style="41" customWidth="1"/>
    <col min="9697" max="9697" width="1.54296875" style="41" customWidth="1"/>
    <col min="9698" max="9698" width="14.453125" style="41" customWidth="1"/>
    <col min="9699" max="9699" width="1.54296875" style="41" customWidth="1"/>
    <col min="9700" max="9700" width="14.453125" style="41" customWidth="1"/>
    <col min="9701" max="9701" width="1.54296875" style="41" customWidth="1"/>
    <col min="9702" max="9702" width="14.54296875" style="41" customWidth="1"/>
    <col min="9703" max="9703" width="1.54296875" style="41" customWidth="1"/>
    <col min="9704" max="9704" width="13.54296875" style="41" customWidth="1"/>
    <col min="9705" max="9705" width="1.54296875" style="41" customWidth="1"/>
    <col min="9706" max="9706" width="16" style="41" customWidth="1"/>
    <col min="9707" max="9707" width="14.453125" style="41" bestFit="1" customWidth="1"/>
    <col min="9708" max="9945" width="9.453125" style="41"/>
    <col min="9946" max="9946" width="0.453125" style="41" customWidth="1"/>
    <col min="9947" max="9950" width="1.54296875" style="41" customWidth="1"/>
    <col min="9951" max="9951" width="56.453125" style="41" customWidth="1"/>
    <col min="9952" max="9952" width="15" style="41" customWidth="1"/>
    <col min="9953" max="9953" width="1.54296875" style="41" customWidth="1"/>
    <col min="9954" max="9954" width="14.453125" style="41" customWidth="1"/>
    <col min="9955" max="9955" width="1.54296875" style="41" customWidth="1"/>
    <col min="9956" max="9956" width="14.453125" style="41" customWidth="1"/>
    <col min="9957" max="9957" width="1.54296875" style="41" customWidth="1"/>
    <col min="9958" max="9958" width="14.54296875" style="41" customWidth="1"/>
    <col min="9959" max="9959" width="1.54296875" style="41" customWidth="1"/>
    <col min="9960" max="9960" width="13.54296875" style="41" customWidth="1"/>
    <col min="9961" max="9961" width="1.54296875" style="41" customWidth="1"/>
    <col min="9962" max="9962" width="16" style="41" customWidth="1"/>
    <col min="9963" max="9963" width="14.453125" style="41" bestFit="1" customWidth="1"/>
    <col min="9964" max="10201" width="9.453125" style="41"/>
    <col min="10202" max="10202" width="0.453125" style="41" customWidth="1"/>
    <col min="10203" max="10206" width="1.54296875" style="41" customWidth="1"/>
    <col min="10207" max="10207" width="56.453125" style="41" customWidth="1"/>
    <col min="10208" max="10208" width="15" style="41" customWidth="1"/>
    <col min="10209" max="10209" width="1.54296875" style="41" customWidth="1"/>
    <col min="10210" max="10210" width="14.453125" style="41" customWidth="1"/>
    <col min="10211" max="10211" width="1.54296875" style="41" customWidth="1"/>
    <col min="10212" max="10212" width="14.453125" style="41" customWidth="1"/>
    <col min="10213" max="10213" width="1.54296875" style="41" customWidth="1"/>
    <col min="10214" max="10214" width="14.54296875" style="41" customWidth="1"/>
    <col min="10215" max="10215" width="1.54296875" style="41" customWidth="1"/>
    <col min="10216" max="10216" width="13.54296875" style="41" customWidth="1"/>
    <col min="10217" max="10217" width="1.54296875" style="41" customWidth="1"/>
    <col min="10218" max="10218" width="16" style="41" customWidth="1"/>
    <col min="10219" max="10219" width="14.453125" style="41" bestFit="1" customWidth="1"/>
    <col min="10220" max="10457" width="9.453125" style="41"/>
    <col min="10458" max="10458" width="0.453125" style="41" customWidth="1"/>
    <col min="10459" max="10462" width="1.54296875" style="41" customWidth="1"/>
    <col min="10463" max="10463" width="56.453125" style="41" customWidth="1"/>
    <col min="10464" max="10464" width="15" style="41" customWidth="1"/>
    <col min="10465" max="10465" width="1.54296875" style="41" customWidth="1"/>
    <col min="10466" max="10466" width="14.453125" style="41" customWidth="1"/>
    <col min="10467" max="10467" width="1.54296875" style="41" customWidth="1"/>
    <col min="10468" max="10468" width="14.453125" style="41" customWidth="1"/>
    <col min="10469" max="10469" width="1.54296875" style="41" customWidth="1"/>
    <col min="10470" max="10470" width="14.54296875" style="41" customWidth="1"/>
    <col min="10471" max="10471" width="1.54296875" style="41" customWidth="1"/>
    <col min="10472" max="10472" width="13.54296875" style="41" customWidth="1"/>
    <col min="10473" max="10473" width="1.54296875" style="41" customWidth="1"/>
    <col min="10474" max="10474" width="16" style="41" customWidth="1"/>
    <col min="10475" max="10475" width="14.453125" style="41" bestFit="1" customWidth="1"/>
    <col min="10476" max="10713" width="9.453125" style="41"/>
    <col min="10714" max="10714" width="0.453125" style="41" customWidth="1"/>
    <col min="10715" max="10718" width="1.54296875" style="41" customWidth="1"/>
    <col min="10719" max="10719" width="56.453125" style="41" customWidth="1"/>
    <col min="10720" max="10720" width="15" style="41" customWidth="1"/>
    <col min="10721" max="10721" width="1.54296875" style="41" customWidth="1"/>
    <col min="10722" max="10722" width="14.453125" style="41" customWidth="1"/>
    <col min="10723" max="10723" width="1.54296875" style="41" customWidth="1"/>
    <col min="10724" max="10724" width="14.453125" style="41" customWidth="1"/>
    <col min="10725" max="10725" width="1.54296875" style="41" customWidth="1"/>
    <col min="10726" max="10726" width="14.54296875" style="41" customWidth="1"/>
    <col min="10727" max="10727" width="1.54296875" style="41" customWidth="1"/>
    <col min="10728" max="10728" width="13.54296875" style="41" customWidth="1"/>
    <col min="10729" max="10729" width="1.54296875" style="41" customWidth="1"/>
    <col min="10730" max="10730" width="16" style="41" customWidth="1"/>
    <col min="10731" max="10731" width="14.453125" style="41" bestFit="1" customWidth="1"/>
    <col min="10732" max="10969" width="9.453125" style="41"/>
    <col min="10970" max="10970" width="0.453125" style="41" customWidth="1"/>
    <col min="10971" max="10974" width="1.54296875" style="41" customWidth="1"/>
    <col min="10975" max="10975" width="56.453125" style="41" customWidth="1"/>
    <col min="10976" max="10976" width="15" style="41" customWidth="1"/>
    <col min="10977" max="10977" width="1.54296875" style="41" customWidth="1"/>
    <col min="10978" max="10978" width="14.453125" style="41" customWidth="1"/>
    <col min="10979" max="10979" width="1.54296875" style="41" customWidth="1"/>
    <col min="10980" max="10980" width="14.453125" style="41" customWidth="1"/>
    <col min="10981" max="10981" width="1.54296875" style="41" customWidth="1"/>
    <col min="10982" max="10982" width="14.54296875" style="41" customWidth="1"/>
    <col min="10983" max="10983" width="1.54296875" style="41" customWidth="1"/>
    <col min="10984" max="10984" width="13.54296875" style="41" customWidth="1"/>
    <col min="10985" max="10985" width="1.54296875" style="41" customWidth="1"/>
    <col min="10986" max="10986" width="16" style="41" customWidth="1"/>
    <col min="10987" max="10987" width="14.453125" style="41" bestFit="1" customWidth="1"/>
    <col min="10988" max="11225" width="9.453125" style="41"/>
    <col min="11226" max="11226" width="0.453125" style="41" customWidth="1"/>
    <col min="11227" max="11230" width="1.54296875" style="41" customWidth="1"/>
    <col min="11231" max="11231" width="56.453125" style="41" customWidth="1"/>
    <col min="11232" max="11232" width="15" style="41" customWidth="1"/>
    <col min="11233" max="11233" width="1.54296875" style="41" customWidth="1"/>
    <col min="11234" max="11234" width="14.453125" style="41" customWidth="1"/>
    <col min="11235" max="11235" width="1.54296875" style="41" customWidth="1"/>
    <col min="11236" max="11236" width="14.453125" style="41" customWidth="1"/>
    <col min="11237" max="11237" width="1.54296875" style="41" customWidth="1"/>
    <col min="11238" max="11238" width="14.54296875" style="41" customWidth="1"/>
    <col min="11239" max="11239" width="1.54296875" style="41" customWidth="1"/>
    <col min="11240" max="11240" width="13.54296875" style="41" customWidth="1"/>
    <col min="11241" max="11241" width="1.54296875" style="41" customWidth="1"/>
    <col min="11242" max="11242" width="16" style="41" customWidth="1"/>
    <col min="11243" max="11243" width="14.453125" style="41" bestFit="1" customWidth="1"/>
    <col min="11244" max="11481" width="9.453125" style="41"/>
    <col min="11482" max="11482" width="0.453125" style="41" customWidth="1"/>
    <col min="11483" max="11486" width="1.54296875" style="41" customWidth="1"/>
    <col min="11487" max="11487" width="56.453125" style="41" customWidth="1"/>
    <col min="11488" max="11488" width="15" style="41" customWidth="1"/>
    <col min="11489" max="11489" width="1.54296875" style="41" customWidth="1"/>
    <col min="11490" max="11490" width="14.453125" style="41" customWidth="1"/>
    <col min="11491" max="11491" width="1.54296875" style="41" customWidth="1"/>
    <col min="11492" max="11492" width="14.453125" style="41" customWidth="1"/>
    <col min="11493" max="11493" width="1.54296875" style="41" customWidth="1"/>
    <col min="11494" max="11494" width="14.54296875" style="41" customWidth="1"/>
    <col min="11495" max="11495" width="1.54296875" style="41" customWidth="1"/>
    <col min="11496" max="11496" width="13.54296875" style="41" customWidth="1"/>
    <col min="11497" max="11497" width="1.54296875" style="41" customWidth="1"/>
    <col min="11498" max="11498" width="16" style="41" customWidth="1"/>
    <col min="11499" max="11499" width="14.453125" style="41" bestFit="1" customWidth="1"/>
    <col min="11500" max="11737" width="9.453125" style="41"/>
    <col min="11738" max="11738" width="0.453125" style="41" customWidth="1"/>
    <col min="11739" max="11742" width="1.54296875" style="41" customWidth="1"/>
    <col min="11743" max="11743" width="56.453125" style="41" customWidth="1"/>
    <col min="11744" max="11744" width="15" style="41" customWidth="1"/>
    <col min="11745" max="11745" width="1.54296875" style="41" customWidth="1"/>
    <col min="11746" max="11746" width="14.453125" style="41" customWidth="1"/>
    <col min="11747" max="11747" width="1.54296875" style="41" customWidth="1"/>
    <col min="11748" max="11748" width="14.453125" style="41" customWidth="1"/>
    <col min="11749" max="11749" width="1.54296875" style="41" customWidth="1"/>
    <col min="11750" max="11750" width="14.54296875" style="41" customWidth="1"/>
    <col min="11751" max="11751" width="1.54296875" style="41" customWidth="1"/>
    <col min="11752" max="11752" width="13.54296875" style="41" customWidth="1"/>
    <col min="11753" max="11753" width="1.54296875" style="41" customWidth="1"/>
    <col min="11754" max="11754" width="16" style="41" customWidth="1"/>
    <col min="11755" max="11755" width="14.453125" style="41" bestFit="1" customWidth="1"/>
    <col min="11756" max="11993" width="9.453125" style="41"/>
    <col min="11994" max="11994" width="0.453125" style="41" customWidth="1"/>
    <col min="11995" max="11998" width="1.54296875" style="41" customWidth="1"/>
    <col min="11999" max="11999" width="56.453125" style="41" customWidth="1"/>
    <col min="12000" max="12000" width="15" style="41" customWidth="1"/>
    <col min="12001" max="12001" width="1.54296875" style="41" customWidth="1"/>
    <col min="12002" max="12002" width="14.453125" style="41" customWidth="1"/>
    <col min="12003" max="12003" width="1.54296875" style="41" customWidth="1"/>
    <col min="12004" max="12004" width="14.453125" style="41" customWidth="1"/>
    <col min="12005" max="12005" width="1.54296875" style="41" customWidth="1"/>
    <col min="12006" max="12006" width="14.54296875" style="41" customWidth="1"/>
    <col min="12007" max="12007" width="1.54296875" style="41" customWidth="1"/>
    <col min="12008" max="12008" width="13.54296875" style="41" customWidth="1"/>
    <col min="12009" max="12009" width="1.54296875" style="41" customWidth="1"/>
    <col min="12010" max="12010" width="16" style="41" customWidth="1"/>
    <col min="12011" max="12011" width="14.453125" style="41" bestFit="1" customWidth="1"/>
    <col min="12012" max="12249" width="9.453125" style="41"/>
    <col min="12250" max="12250" width="0.453125" style="41" customWidth="1"/>
    <col min="12251" max="12254" width="1.54296875" style="41" customWidth="1"/>
    <col min="12255" max="12255" width="56.453125" style="41" customWidth="1"/>
    <col min="12256" max="12256" width="15" style="41" customWidth="1"/>
    <col min="12257" max="12257" width="1.54296875" style="41" customWidth="1"/>
    <col min="12258" max="12258" width="14.453125" style="41" customWidth="1"/>
    <col min="12259" max="12259" width="1.54296875" style="41" customWidth="1"/>
    <col min="12260" max="12260" width="14.453125" style="41" customWidth="1"/>
    <col min="12261" max="12261" width="1.54296875" style="41" customWidth="1"/>
    <col min="12262" max="12262" width="14.54296875" style="41" customWidth="1"/>
    <col min="12263" max="12263" width="1.54296875" style="41" customWidth="1"/>
    <col min="12264" max="12264" width="13.54296875" style="41" customWidth="1"/>
    <col min="12265" max="12265" width="1.54296875" style="41" customWidth="1"/>
    <col min="12266" max="12266" width="16" style="41" customWidth="1"/>
    <col min="12267" max="12267" width="14.453125" style="41" bestFit="1" customWidth="1"/>
    <col min="12268" max="12505" width="9.453125" style="41"/>
    <col min="12506" max="12506" width="0.453125" style="41" customWidth="1"/>
    <col min="12507" max="12510" width="1.54296875" style="41" customWidth="1"/>
    <col min="12511" max="12511" width="56.453125" style="41" customWidth="1"/>
    <col min="12512" max="12512" width="15" style="41" customWidth="1"/>
    <col min="12513" max="12513" width="1.54296875" style="41" customWidth="1"/>
    <col min="12514" max="12514" width="14.453125" style="41" customWidth="1"/>
    <col min="12515" max="12515" width="1.54296875" style="41" customWidth="1"/>
    <col min="12516" max="12516" width="14.453125" style="41" customWidth="1"/>
    <col min="12517" max="12517" width="1.54296875" style="41" customWidth="1"/>
    <col min="12518" max="12518" width="14.54296875" style="41" customWidth="1"/>
    <col min="12519" max="12519" width="1.54296875" style="41" customWidth="1"/>
    <col min="12520" max="12520" width="13.54296875" style="41" customWidth="1"/>
    <col min="12521" max="12521" width="1.54296875" style="41" customWidth="1"/>
    <col min="12522" max="12522" width="16" style="41" customWidth="1"/>
    <col min="12523" max="12523" width="14.453125" style="41" bestFit="1" customWidth="1"/>
    <col min="12524" max="12761" width="9.453125" style="41"/>
    <col min="12762" max="12762" width="0.453125" style="41" customWidth="1"/>
    <col min="12763" max="12766" width="1.54296875" style="41" customWidth="1"/>
    <col min="12767" max="12767" width="56.453125" style="41" customWidth="1"/>
    <col min="12768" max="12768" width="15" style="41" customWidth="1"/>
    <col min="12769" max="12769" width="1.54296875" style="41" customWidth="1"/>
    <col min="12770" max="12770" width="14.453125" style="41" customWidth="1"/>
    <col min="12771" max="12771" width="1.54296875" style="41" customWidth="1"/>
    <col min="12772" max="12772" width="14.453125" style="41" customWidth="1"/>
    <col min="12773" max="12773" width="1.54296875" style="41" customWidth="1"/>
    <col min="12774" max="12774" width="14.54296875" style="41" customWidth="1"/>
    <col min="12775" max="12775" width="1.54296875" style="41" customWidth="1"/>
    <col min="12776" max="12776" width="13.54296875" style="41" customWidth="1"/>
    <col min="12777" max="12777" width="1.54296875" style="41" customWidth="1"/>
    <col min="12778" max="12778" width="16" style="41" customWidth="1"/>
    <col min="12779" max="12779" width="14.453125" style="41" bestFit="1" customWidth="1"/>
    <col min="12780" max="13017" width="9.453125" style="41"/>
    <col min="13018" max="13018" width="0.453125" style="41" customWidth="1"/>
    <col min="13019" max="13022" width="1.54296875" style="41" customWidth="1"/>
    <col min="13023" max="13023" width="56.453125" style="41" customWidth="1"/>
    <col min="13024" max="13024" width="15" style="41" customWidth="1"/>
    <col min="13025" max="13025" width="1.54296875" style="41" customWidth="1"/>
    <col min="13026" max="13026" width="14.453125" style="41" customWidth="1"/>
    <col min="13027" max="13027" width="1.54296875" style="41" customWidth="1"/>
    <col min="13028" max="13028" width="14.453125" style="41" customWidth="1"/>
    <col min="13029" max="13029" width="1.54296875" style="41" customWidth="1"/>
    <col min="13030" max="13030" width="14.54296875" style="41" customWidth="1"/>
    <col min="13031" max="13031" width="1.54296875" style="41" customWidth="1"/>
    <col min="13032" max="13032" width="13.54296875" style="41" customWidth="1"/>
    <col min="13033" max="13033" width="1.54296875" style="41" customWidth="1"/>
    <col min="13034" max="13034" width="16" style="41" customWidth="1"/>
    <col min="13035" max="13035" width="14.453125" style="41" bestFit="1" customWidth="1"/>
    <col min="13036" max="13273" width="9.453125" style="41"/>
    <col min="13274" max="13274" width="0.453125" style="41" customWidth="1"/>
    <col min="13275" max="13278" width="1.54296875" style="41" customWidth="1"/>
    <col min="13279" max="13279" width="56.453125" style="41" customWidth="1"/>
    <col min="13280" max="13280" width="15" style="41" customWidth="1"/>
    <col min="13281" max="13281" width="1.54296875" style="41" customWidth="1"/>
    <col min="13282" max="13282" width="14.453125" style="41" customWidth="1"/>
    <col min="13283" max="13283" width="1.54296875" style="41" customWidth="1"/>
    <col min="13284" max="13284" width="14.453125" style="41" customWidth="1"/>
    <col min="13285" max="13285" width="1.54296875" style="41" customWidth="1"/>
    <col min="13286" max="13286" width="14.54296875" style="41" customWidth="1"/>
    <col min="13287" max="13287" width="1.54296875" style="41" customWidth="1"/>
    <col min="13288" max="13288" width="13.54296875" style="41" customWidth="1"/>
    <col min="13289" max="13289" width="1.54296875" style="41" customWidth="1"/>
    <col min="13290" max="13290" width="16" style="41" customWidth="1"/>
    <col min="13291" max="13291" width="14.453125" style="41" bestFit="1" customWidth="1"/>
    <col min="13292" max="13529" width="9.453125" style="41"/>
    <col min="13530" max="13530" width="0.453125" style="41" customWidth="1"/>
    <col min="13531" max="13534" width="1.54296875" style="41" customWidth="1"/>
    <col min="13535" max="13535" width="56.453125" style="41" customWidth="1"/>
    <col min="13536" max="13536" width="15" style="41" customWidth="1"/>
    <col min="13537" max="13537" width="1.54296875" style="41" customWidth="1"/>
    <col min="13538" max="13538" width="14.453125" style="41" customWidth="1"/>
    <col min="13539" max="13539" width="1.54296875" style="41" customWidth="1"/>
    <col min="13540" max="13540" width="14.453125" style="41" customWidth="1"/>
    <col min="13541" max="13541" width="1.54296875" style="41" customWidth="1"/>
    <col min="13542" max="13542" width="14.54296875" style="41" customWidth="1"/>
    <col min="13543" max="13543" width="1.54296875" style="41" customWidth="1"/>
    <col min="13544" max="13544" width="13.54296875" style="41" customWidth="1"/>
    <col min="13545" max="13545" width="1.54296875" style="41" customWidth="1"/>
    <col min="13546" max="13546" width="16" style="41" customWidth="1"/>
    <col min="13547" max="13547" width="14.453125" style="41" bestFit="1" customWidth="1"/>
    <col min="13548" max="13785" width="9.453125" style="41"/>
    <col min="13786" max="13786" width="0.453125" style="41" customWidth="1"/>
    <col min="13787" max="13790" width="1.54296875" style="41" customWidth="1"/>
    <col min="13791" max="13791" width="56.453125" style="41" customWidth="1"/>
    <col min="13792" max="13792" width="15" style="41" customWidth="1"/>
    <col min="13793" max="13793" width="1.54296875" style="41" customWidth="1"/>
    <col min="13794" max="13794" width="14.453125" style="41" customWidth="1"/>
    <col min="13795" max="13795" width="1.54296875" style="41" customWidth="1"/>
    <col min="13796" max="13796" width="14.453125" style="41" customWidth="1"/>
    <col min="13797" max="13797" width="1.54296875" style="41" customWidth="1"/>
    <col min="13798" max="13798" width="14.54296875" style="41" customWidth="1"/>
    <col min="13799" max="13799" width="1.54296875" style="41" customWidth="1"/>
    <col min="13800" max="13800" width="13.54296875" style="41" customWidth="1"/>
    <col min="13801" max="13801" width="1.54296875" style="41" customWidth="1"/>
    <col min="13802" max="13802" width="16" style="41" customWidth="1"/>
    <col min="13803" max="13803" width="14.453125" style="41" bestFit="1" customWidth="1"/>
    <col min="13804" max="14041" width="9.453125" style="41"/>
    <col min="14042" max="14042" width="0.453125" style="41" customWidth="1"/>
    <col min="14043" max="14046" width="1.54296875" style="41" customWidth="1"/>
    <col min="14047" max="14047" width="56.453125" style="41" customWidth="1"/>
    <col min="14048" max="14048" width="15" style="41" customWidth="1"/>
    <col min="14049" max="14049" width="1.54296875" style="41" customWidth="1"/>
    <col min="14050" max="14050" width="14.453125" style="41" customWidth="1"/>
    <col min="14051" max="14051" width="1.54296875" style="41" customWidth="1"/>
    <col min="14052" max="14052" width="14.453125" style="41" customWidth="1"/>
    <col min="14053" max="14053" width="1.54296875" style="41" customWidth="1"/>
    <col min="14054" max="14054" width="14.54296875" style="41" customWidth="1"/>
    <col min="14055" max="14055" width="1.54296875" style="41" customWidth="1"/>
    <col min="14056" max="14056" width="13.54296875" style="41" customWidth="1"/>
    <col min="14057" max="14057" width="1.54296875" style="41" customWidth="1"/>
    <col min="14058" max="14058" width="16" style="41" customWidth="1"/>
    <col min="14059" max="14059" width="14.453125" style="41" bestFit="1" customWidth="1"/>
    <col min="14060" max="14297" width="9.453125" style="41"/>
    <col min="14298" max="14298" width="0.453125" style="41" customWidth="1"/>
    <col min="14299" max="14302" width="1.54296875" style="41" customWidth="1"/>
    <col min="14303" max="14303" width="56.453125" style="41" customWidth="1"/>
    <col min="14304" max="14304" width="15" style="41" customWidth="1"/>
    <col min="14305" max="14305" width="1.54296875" style="41" customWidth="1"/>
    <col min="14306" max="14306" width="14.453125" style="41" customWidth="1"/>
    <col min="14307" max="14307" width="1.54296875" style="41" customWidth="1"/>
    <col min="14308" max="14308" width="14.453125" style="41" customWidth="1"/>
    <col min="14309" max="14309" width="1.54296875" style="41" customWidth="1"/>
    <col min="14310" max="14310" width="14.54296875" style="41" customWidth="1"/>
    <col min="14311" max="14311" width="1.54296875" style="41" customWidth="1"/>
    <col min="14312" max="14312" width="13.54296875" style="41" customWidth="1"/>
    <col min="14313" max="14313" width="1.54296875" style="41" customWidth="1"/>
    <col min="14314" max="14314" width="16" style="41" customWidth="1"/>
    <col min="14315" max="14315" width="14.453125" style="41" bestFit="1" customWidth="1"/>
    <col min="14316" max="14553" width="9.453125" style="41"/>
    <col min="14554" max="14554" width="0.453125" style="41" customWidth="1"/>
    <col min="14555" max="14558" width="1.54296875" style="41" customWidth="1"/>
    <col min="14559" max="14559" width="56.453125" style="41" customWidth="1"/>
    <col min="14560" max="14560" width="15" style="41" customWidth="1"/>
    <col min="14561" max="14561" width="1.54296875" style="41" customWidth="1"/>
    <col min="14562" max="14562" width="14.453125" style="41" customWidth="1"/>
    <col min="14563" max="14563" width="1.54296875" style="41" customWidth="1"/>
    <col min="14564" max="14564" width="14.453125" style="41" customWidth="1"/>
    <col min="14565" max="14565" width="1.54296875" style="41" customWidth="1"/>
    <col min="14566" max="14566" width="14.54296875" style="41" customWidth="1"/>
    <col min="14567" max="14567" width="1.54296875" style="41" customWidth="1"/>
    <col min="14568" max="14568" width="13.54296875" style="41" customWidth="1"/>
    <col min="14569" max="14569" width="1.54296875" style="41" customWidth="1"/>
    <col min="14570" max="14570" width="16" style="41" customWidth="1"/>
    <col min="14571" max="14571" width="14.453125" style="41" bestFit="1" customWidth="1"/>
    <col min="14572" max="14809" width="9.453125" style="41"/>
    <col min="14810" max="14810" width="0.453125" style="41" customWidth="1"/>
    <col min="14811" max="14814" width="1.54296875" style="41" customWidth="1"/>
    <col min="14815" max="14815" width="56.453125" style="41" customWidth="1"/>
    <col min="14816" max="14816" width="15" style="41" customWidth="1"/>
    <col min="14817" max="14817" width="1.54296875" style="41" customWidth="1"/>
    <col min="14818" max="14818" width="14.453125" style="41" customWidth="1"/>
    <col min="14819" max="14819" width="1.54296875" style="41" customWidth="1"/>
    <col min="14820" max="14820" width="14.453125" style="41" customWidth="1"/>
    <col min="14821" max="14821" width="1.54296875" style="41" customWidth="1"/>
    <col min="14822" max="14822" width="14.54296875" style="41" customWidth="1"/>
    <col min="14823" max="14823" width="1.54296875" style="41" customWidth="1"/>
    <col min="14824" max="14824" width="13.54296875" style="41" customWidth="1"/>
    <col min="14825" max="14825" width="1.54296875" style="41" customWidth="1"/>
    <col min="14826" max="14826" width="16" style="41" customWidth="1"/>
    <col min="14827" max="14827" width="14.453125" style="41" bestFit="1" customWidth="1"/>
    <col min="14828" max="15065" width="9.453125" style="41"/>
    <col min="15066" max="15066" width="0.453125" style="41" customWidth="1"/>
    <col min="15067" max="15070" width="1.54296875" style="41" customWidth="1"/>
    <col min="15071" max="15071" width="56.453125" style="41" customWidth="1"/>
    <col min="15072" max="15072" width="15" style="41" customWidth="1"/>
    <col min="15073" max="15073" width="1.54296875" style="41" customWidth="1"/>
    <col min="15074" max="15074" width="14.453125" style="41" customWidth="1"/>
    <col min="15075" max="15075" width="1.54296875" style="41" customWidth="1"/>
    <col min="15076" max="15076" width="14.453125" style="41" customWidth="1"/>
    <col min="15077" max="15077" width="1.54296875" style="41" customWidth="1"/>
    <col min="15078" max="15078" width="14.54296875" style="41" customWidth="1"/>
    <col min="15079" max="15079" width="1.54296875" style="41" customWidth="1"/>
    <col min="15080" max="15080" width="13.54296875" style="41" customWidth="1"/>
    <col min="15081" max="15081" width="1.54296875" style="41" customWidth="1"/>
    <col min="15082" max="15082" width="16" style="41" customWidth="1"/>
    <col min="15083" max="15083" width="14.453125" style="41" bestFit="1" customWidth="1"/>
    <col min="15084" max="15321" width="9.453125" style="41"/>
    <col min="15322" max="15322" width="0.453125" style="41" customWidth="1"/>
    <col min="15323" max="15326" width="1.54296875" style="41" customWidth="1"/>
    <col min="15327" max="15327" width="56.453125" style="41" customWidth="1"/>
    <col min="15328" max="15328" width="15" style="41" customWidth="1"/>
    <col min="15329" max="15329" width="1.54296875" style="41" customWidth="1"/>
    <col min="15330" max="15330" width="14.453125" style="41" customWidth="1"/>
    <col min="15331" max="15331" width="1.54296875" style="41" customWidth="1"/>
    <col min="15332" max="15332" width="14.453125" style="41" customWidth="1"/>
    <col min="15333" max="15333" width="1.54296875" style="41" customWidth="1"/>
    <col min="15334" max="15334" width="14.54296875" style="41" customWidth="1"/>
    <col min="15335" max="15335" width="1.54296875" style="41" customWidth="1"/>
    <col min="15336" max="15336" width="13.54296875" style="41" customWidth="1"/>
    <col min="15337" max="15337" width="1.54296875" style="41" customWidth="1"/>
    <col min="15338" max="15338" width="16" style="41" customWidth="1"/>
    <col min="15339" max="15339" width="14.453125" style="41" bestFit="1" customWidth="1"/>
    <col min="15340" max="15577" width="9.453125" style="41"/>
    <col min="15578" max="15578" width="0.453125" style="41" customWidth="1"/>
    <col min="15579" max="15582" width="1.54296875" style="41" customWidth="1"/>
    <col min="15583" max="15583" width="56.453125" style="41" customWidth="1"/>
    <col min="15584" max="15584" width="15" style="41" customWidth="1"/>
    <col min="15585" max="15585" width="1.54296875" style="41" customWidth="1"/>
    <col min="15586" max="15586" width="14.453125" style="41" customWidth="1"/>
    <col min="15587" max="15587" width="1.54296875" style="41" customWidth="1"/>
    <col min="15588" max="15588" width="14.453125" style="41" customWidth="1"/>
    <col min="15589" max="15589" width="1.54296875" style="41" customWidth="1"/>
    <col min="15590" max="15590" width="14.54296875" style="41" customWidth="1"/>
    <col min="15591" max="15591" width="1.54296875" style="41" customWidth="1"/>
    <col min="15592" max="15592" width="13.54296875" style="41" customWidth="1"/>
    <col min="15593" max="15593" width="1.54296875" style="41" customWidth="1"/>
    <col min="15594" max="15594" width="16" style="41" customWidth="1"/>
    <col min="15595" max="15595" width="14.453125" style="41" bestFit="1" customWidth="1"/>
    <col min="15596" max="15833" width="9.453125" style="41"/>
    <col min="15834" max="15834" width="0.453125" style="41" customWidth="1"/>
    <col min="15835" max="15838" width="1.54296875" style="41" customWidth="1"/>
    <col min="15839" max="15839" width="56.453125" style="41" customWidth="1"/>
    <col min="15840" max="15840" width="15" style="41" customWidth="1"/>
    <col min="15841" max="15841" width="1.54296875" style="41" customWidth="1"/>
    <col min="15842" max="15842" width="14.453125" style="41" customWidth="1"/>
    <col min="15843" max="15843" width="1.54296875" style="41" customWidth="1"/>
    <col min="15844" max="15844" width="14.453125" style="41" customWidth="1"/>
    <col min="15845" max="15845" width="1.54296875" style="41" customWidth="1"/>
    <col min="15846" max="15846" width="14.54296875" style="41" customWidth="1"/>
    <col min="15847" max="15847" width="1.54296875" style="41" customWidth="1"/>
    <col min="15848" max="15848" width="13.54296875" style="41" customWidth="1"/>
    <col min="15849" max="15849" width="1.54296875" style="41" customWidth="1"/>
    <col min="15850" max="15850" width="16" style="41" customWidth="1"/>
    <col min="15851" max="15851" width="14.453125" style="41" bestFit="1" customWidth="1"/>
    <col min="15852" max="16089" width="9.453125" style="41"/>
    <col min="16090" max="16090" width="0.453125" style="41" customWidth="1"/>
    <col min="16091" max="16094" width="1.54296875" style="41" customWidth="1"/>
    <col min="16095" max="16095" width="56.453125" style="41" customWidth="1"/>
    <col min="16096" max="16096" width="15" style="41" customWidth="1"/>
    <col min="16097" max="16097" width="1.54296875" style="41" customWidth="1"/>
    <col min="16098" max="16098" width="14.453125" style="41" customWidth="1"/>
    <col min="16099" max="16099" width="1.54296875" style="41" customWidth="1"/>
    <col min="16100" max="16100" width="14.453125" style="41" customWidth="1"/>
    <col min="16101" max="16101" width="1.54296875" style="41" customWidth="1"/>
    <col min="16102" max="16102" width="14.54296875" style="41" customWidth="1"/>
    <col min="16103" max="16103" width="1.54296875" style="41" customWidth="1"/>
    <col min="16104" max="16104" width="13.54296875" style="41" customWidth="1"/>
    <col min="16105" max="16105" width="1.54296875" style="41" customWidth="1"/>
    <col min="16106" max="16106" width="16" style="41" customWidth="1"/>
    <col min="16107" max="16107" width="14.453125" style="41" bestFit="1" customWidth="1"/>
    <col min="16108" max="16384" width="9.453125" style="41"/>
  </cols>
  <sheetData>
    <row r="1" spans="1:14" ht="21" customHeight="1" x14ac:dyDescent="0.3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40"/>
    </row>
    <row r="2" spans="1:14" ht="21" customHeight="1" x14ac:dyDescent="0.3">
      <c r="A2" s="95" t="s">
        <v>53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40"/>
    </row>
    <row r="3" spans="1:14" ht="21" customHeight="1" x14ac:dyDescent="0.3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40"/>
    </row>
    <row r="4" spans="1:14" ht="20.25" customHeight="1" x14ac:dyDescent="0.3">
      <c r="A4" s="95" t="s">
        <v>41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40"/>
    </row>
    <row r="5" spans="1:14" ht="18.75" customHeight="1" x14ac:dyDescent="0.25">
      <c r="G5" s="42"/>
      <c r="I5" s="42"/>
      <c r="K5" s="42"/>
      <c r="L5" s="43"/>
      <c r="M5" s="36" t="s">
        <v>17</v>
      </c>
    </row>
    <row r="6" spans="1:14" ht="18.75" customHeight="1" x14ac:dyDescent="0.3">
      <c r="G6" s="96" t="s">
        <v>1</v>
      </c>
      <c r="H6" s="96"/>
      <c r="I6" s="96"/>
      <c r="J6" s="45"/>
      <c r="K6" s="96" t="s">
        <v>30</v>
      </c>
      <c r="L6" s="96"/>
      <c r="M6" s="96"/>
    </row>
    <row r="7" spans="1:14" ht="18.75" customHeight="1" x14ac:dyDescent="0.3">
      <c r="G7" s="82" t="s">
        <v>114</v>
      </c>
      <c r="H7" s="22"/>
      <c r="I7" s="82" t="s">
        <v>113</v>
      </c>
      <c r="K7" s="82" t="s">
        <v>114</v>
      </c>
      <c r="L7" s="22"/>
      <c r="M7" s="82" t="s">
        <v>113</v>
      </c>
    </row>
    <row r="8" spans="1:14" ht="13.5" customHeight="1" x14ac:dyDescent="0.3">
      <c r="G8" s="47"/>
      <c r="H8" s="46"/>
      <c r="I8" s="47"/>
      <c r="K8" s="47"/>
      <c r="L8" s="46"/>
      <c r="M8" s="47"/>
    </row>
    <row r="9" spans="1:14" ht="20.149999999999999" customHeight="1" x14ac:dyDescent="0.25">
      <c r="B9" s="41" t="s">
        <v>55</v>
      </c>
      <c r="G9" s="48">
        <v>85237824</v>
      </c>
      <c r="I9" s="61">
        <v>98612461</v>
      </c>
      <c r="K9" s="49">
        <v>68740801</v>
      </c>
      <c r="M9" s="61">
        <v>78715688</v>
      </c>
    </row>
    <row r="10" spans="1:14" ht="20.149999999999999" customHeight="1" x14ac:dyDescent="0.25">
      <c r="B10" s="41" t="s">
        <v>56</v>
      </c>
      <c r="G10" s="48">
        <v>29493680</v>
      </c>
      <c r="I10" s="61">
        <v>34998169</v>
      </c>
      <c r="J10" s="50"/>
      <c r="K10" s="49">
        <v>22936482</v>
      </c>
      <c r="M10" s="61">
        <v>26562534</v>
      </c>
    </row>
    <row r="11" spans="1:14" ht="20.149999999999999" customHeight="1" x14ac:dyDescent="0.25">
      <c r="C11" s="41" t="s">
        <v>57</v>
      </c>
      <c r="G11" s="51">
        <f>G9-G10</f>
        <v>55744144</v>
      </c>
      <c r="I11" s="83">
        <f>I9-I10</f>
        <v>63614292</v>
      </c>
      <c r="K11" s="52">
        <f>K9-K10</f>
        <v>45804319</v>
      </c>
      <c r="M11" s="83">
        <f>M9-M10</f>
        <v>52153154</v>
      </c>
    </row>
    <row r="12" spans="1:14" ht="20.149999999999999" customHeight="1" x14ac:dyDescent="0.25">
      <c r="B12" s="41" t="s">
        <v>58</v>
      </c>
      <c r="G12" s="48">
        <v>22163479</v>
      </c>
      <c r="I12" s="61">
        <v>21710478</v>
      </c>
      <c r="K12" s="49">
        <v>17678390</v>
      </c>
      <c r="M12" s="61">
        <v>17759492</v>
      </c>
    </row>
    <row r="13" spans="1:14" ht="20.149999999999999" customHeight="1" x14ac:dyDescent="0.25">
      <c r="B13" s="41" t="s">
        <v>59</v>
      </c>
      <c r="G13" s="48">
        <v>8213309</v>
      </c>
      <c r="I13" s="61">
        <v>8040404</v>
      </c>
      <c r="K13" s="49">
        <v>7404344</v>
      </c>
      <c r="M13" s="61">
        <v>7256266</v>
      </c>
    </row>
    <row r="14" spans="1:14" ht="20.149999999999999" customHeight="1" x14ac:dyDescent="0.25">
      <c r="C14" s="41" t="s">
        <v>60</v>
      </c>
      <c r="G14" s="51">
        <f>G12-G13</f>
        <v>13950170</v>
      </c>
      <c r="I14" s="83">
        <f>I12-I13</f>
        <v>13670074</v>
      </c>
      <c r="K14" s="52">
        <f>K12-K13</f>
        <v>10274046</v>
      </c>
      <c r="M14" s="83">
        <f>M12-M13</f>
        <v>10503226</v>
      </c>
    </row>
    <row r="15" spans="1:14" ht="20.149999999999999" customHeight="1" x14ac:dyDescent="0.25">
      <c r="B15" s="41" t="s">
        <v>98</v>
      </c>
      <c r="G15" s="53"/>
      <c r="I15" s="84"/>
      <c r="K15" s="54"/>
      <c r="M15" s="84"/>
    </row>
    <row r="16" spans="1:14" ht="20.149999999999999" customHeight="1" x14ac:dyDescent="0.25">
      <c r="C16" s="41" t="s">
        <v>61</v>
      </c>
      <c r="G16" s="48">
        <v>5647949</v>
      </c>
      <c r="I16" s="84">
        <v>4173885</v>
      </c>
      <c r="K16" s="48">
        <v>5756911</v>
      </c>
      <c r="M16" s="84">
        <v>4358467</v>
      </c>
    </row>
    <row r="17" spans="2:13" ht="20.149999999999999" customHeight="1" x14ac:dyDescent="0.25">
      <c r="B17" s="41" t="s">
        <v>99</v>
      </c>
      <c r="G17" s="48">
        <v>1919184</v>
      </c>
      <c r="I17" s="84">
        <v>6245088</v>
      </c>
      <c r="K17" s="48">
        <v>1587461</v>
      </c>
      <c r="M17" s="84">
        <v>5870553</v>
      </c>
    </row>
    <row r="18" spans="2:13" ht="20.149999999999999" customHeight="1" x14ac:dyDescent="0.25">
      <c r="B18" s="41" t="s">
        <v>62</v>
      </c>
      <c r="G18" s="48">
        <v>56582</v>
      </c>
      <c r="I18" s="61">
        <v>89460</v>
      </c>
      <c r="K18" s="48">
        <v>0</v>
      </c>
      <c r="M18" s="61">
        <v>0</v>
      </c>
    </row>
    <row r="19" spans="2:13" ht="20.149999999999999" customHeight="1" x14ac:dyDescent="0.25">
      <c r="B19" s="41" t="s">
        <v>63</v>
      </c>
      <c r="C19" s="56"/>
      <c r="D19" s="56"/>
      <c r="E19" s="56"/>
      <c r="F19" s="56"/>
      <c r="G19" s="48">
        <v>189849</v>
      </c>
      <c r="I19" s="61">
        <v>350209</v>
      </c>
      <c r="K19" s="48">
        <v>128880</v>
      </c>
      <c r="M19" s="61">
        <v>318288</v>
      </c>
    </row>
    <row r="20" spans="2:13" ht="20.149999999999999" customHeight="1" x14ac:dyDescent="0.25">
      <c r="B20" s="41" t="s">
        <v>64</v>
      </c>
      <c r="C20" s="56"/>
      <c r="D20" s="56"/>
      <c r="E20" s="56"/>
      <c r="F20" s="56"/>
      <c r="G20" s="48">
        <v>3014178</v>
      </c>
      <c r="I20" s="61">
        <v>1453055</v>
      </c>
      <c r="K20" s="48">
        <v>6397956</v>
      </c>
      <c r="M20" s="61">
        <v>5002665</v>
      </c>
    </row>
    <row r="21" spans="2:13" ht="20.149999999999999" customHeight="1" x14ac:dyDescent="0.25">
      <c r="B21" s="41" t="s">
        <v>65</v>
      </c>
      <c r="G21" s="48">
        <v>613621</v>
      </c>
      <c r="I21" s="85">
        <v>478232</v>
      </c>
      <c r="K21" s="48">
        <v>355708</v>
      </c>
      <c r="M21" s="85">
        <v>262175</v>
      </c>
    </row>
    <row r="22" spans="2:13" ht="20.149999999999999" customHeight="1" x14ac:dyDescent="0.25">
      <c r="C22" s="41" t="s">
        <v>66</v>
      </c>
      <c r="G22" s="51">
        <f>G11+G14+SUM(G16:G21)</f>
        <v>81135677</v>
      </c>
      <c r="I22" s="83">
        <f>I11+I14+SUM(I16:I21)</f>
        <v>90074295</v>
      </c>
      <c r="K22" s="52">
        <f>K11+K14+SUM(K16:K21)</f>
        <v>70305281</v>
      </c>
      <c r="M22" s="83">
        <f>M11+M14+SUM(M16:M21)</f>
        <v>78468528</v>
      </c>
    </row>
    <row r="23" spans="2:13" ht="20.149999999999999" customHeight="1" x14ac:dyDescent="0.25">
      <c r="B23" s="41" t="s">
        <v>67</v>
      </c>
      <c r="G23" s="48"/>
      <c r="I23" s="61"/>
      <c r="K23" s="49"/>
      <c r="M23" s="61"/>
    </row>
    <row r="24" spans="2:13" ht="20.149999999999999" customHeight="1" x14ac:dyDescent="0.25">
      <c r="C24" s="41" t="s">
        <v>68</v>
      </c>
      <c r="G24" s="48">
        <v>18553467</v>
      </c>
      <c r="I24" s="61">
        <v>18465540</v>
      </c>
      <c r="K24" s="49">
        <v>13859861</v>
      </c>
      <c r="M24" s="61">
        <v>13787046</v>
      </c>
    </row>
    <row r="25" spans="2:13" ht="20.149999999999999" customHeight="1" x14ac:dyDescent="0.25">
      <c r="C25" s="41" t="s">
        <v>69</v>
      </c>
      <c r="G25" s="48">
        <v>149348</v>
      </c>
      <c r="I25" s="61">
        <v>142927</v>
      </c>
      <c r="K25" s="49">
        <v>89244</v>
      </c>
      <c r="M25" s="61">
        <v>91115</v>
      </c>
    </row>
    <row r="26" spans="2:13" ht="20.149999999999999" customHeight="1" x14ac:dyDescent="0.25">
      <c r="C26" s="41" t="s">
        <v>70</v>
      </c>
      <c r="G26" s="48">
        <v>8245623</v>
      </c>
      <c r="I26" s="61">
        <v>7554903</v>
      </c>
      <c r="K26" s="49">
        <v>6419940</v>
      </c>
      <c r="M26" s="61">
        <v>5677547</v>
      </c>
    </row>
    <row r="27" spans="2:13" ht="20.149999999999999" customHeight="1" x14ac:dyDescent="0.25">
      <c r="C27" s="41" t="s">
        <v>71</v>
      </c>
      <c r="G27" s="48">
        <v>2517358</v>
      </c>
      <c r="I27" s="61">
        <v>2802588</v>
      </c>
      <c r="K27" s="49">
        <v>2472193</v>
      </c>
      <c r="M27" s="61">
        <v>2764052</v>
      </c>
    </row>
    <row r="28" spans="2:13" ht="20.149999999999999" customHeight="1" x14ac:dyDescent="0.25">
      <c r="C28" s="41" t="s">
        <v>19</v>
      </c>
      <c r="G28" s="48">
        <v>8734076</v>
      </c>
      <c r="I28" s="85">
        <v>11878680</v>
      </c>
      <c r="K28" s="57">
        <v>7256034</v>
      </c>
      <c r="M28" s="85">
        <v>9845845</v>
      </c>
    </row>
    <row r="29" spans="2:13" ht="20.149999999999999" customHeight="1" x14ac:dyDescent="0.25">
      <c r="E29" s="41" t="s">
        <v>72</v>
      </c>
      <c r="G29" s="51">
        <f>SUM(G24:G28)</f>
        <v>38199872</v>
      </c>
      <c r="I29" s="83">
        <f>SUM(I24:I28)</f>
        <v>40844638</v>
      </c>
      <c r="K29" s="52">
        <f>SUM(K24:K28)</f>
        <v>30097272</v>
      </c>
      <c r="M29" s="83">
        <f>SUM(M24:M28)</f>
        <v>32165605</v>
      </c>
    </row>
    <row r="30" spans="2:13" ht="20.149999999999999" customHeight="1" x14ac:dyDescent="0.25">
      <c r="B30" s="41" t="s">
        <v>73</v>
      </c>
      <c r="G30" s="51">
        <v>17435335</v>
      </c>
      <c r="I30" s="83">
        <v>19807561</v>
      </c>
      <c r="K30" s="52">
        <v>16263772</v>
      </c>
      <c r="M30" s="83">
        <v>16773385</v>
      </c>
    </row>
    <row r="31" spans="2:13" ht="20.149999999999999" customHeight="1" x14ac:dyDescent="0.25">
      <c r="B31" s="41" t="s">
        <v>74</v>
      </c>
      <c r="G31" s="48">
        <f>+G22-G29-G30</f>
        <v>25500470</v>
      </c>
      <c r="I31" s="61">
        <f>I22-I29-I30</f>
        <v>29422096</v>
      </c>
      <c r="K31" s="49">
        <f>+K22-K29-K30</f>
        <v>23944237</v>
      </c>
      <c r="M31" s="61">
        <f>M22-M29-M30</f>
        <v>29529538</v>
      </c>
    </row>
    <row r="32" spans="2:13" ht="20.149999999999999" customHeight="1" x14ac:dyDescent="0.25">
      <c r="B32" s="41" t="s">
        <v>75</v>
      </c>
      <c r="G32" s="48">
        <v>4807383</v>
      </c>
      <c r="I32" s="86">
        <v>4803910</v>
      </c>
      <c r="K32" s="58">
        <v>3313094</v>
      </c>
      <c r="M32" s="86">
        <v>4055086</v>
      </c>
    </row>
    <row r="33" spans="1:14" ht="20.149999999999999" customHeight="1" x14ac:dyDescent="0.25">
      <c r="A33" s="41" t="s">
        <v>76</v>
      </c>
      <c r="B33" s="41" t="s">
        <v>77</v>
      </c>
      <c r="G33" s="52">
        <f>G31-G32</f>
        <v>20693087</v>
      </c>
      <c r="I33" s="83">
        <f>I31-I32</f>
        <v>24618186</v>
      </c>
      <c r="K33" s="52">
        <f>K31-K32</f>
        <v>20631143</v>
      </c>
      <c r="M33" s="83">
        <f>M31-M32</f>
        <v>25474452</v>
      </c>
    </row>
    <row r="34" spans="1:14" ht="20.149999999999999" customHeight="1" x14ac:dyDescent="0.25">
      <c r="B34" s="41" t="s">
        <v>78</v>
      </c>
      <c r="G34" s="53"/>
      <c r="I34" s="53"/>
      <c r="K34" s="54"/>
      <c r="M34" s="54"/>
    </row>
    <row r="35" spans="1:14" ht="20.149999999999999" customHeight="1" x14ac:dyDescent="0.25">
      <c r="C35" s="41" t="s">
        <v>79</v>
      </c>
      <c r="G35" s="59"/>
      <c r="I35" s="59"/>
      <c r="K35" s="59"/>
      <c r="M35" s="59"/>
    </row>
    <row r="36" spans="1:14" ht="20.149999999999999" customHeight="1" x14ac:dyDescent="0.25">
      <c r="E36" s="41" t="s">
        <v>103</v>
      </c>
      <c r="G36" s="59"/>
      <c r="I36" s="59"/>
      <c r="K36" s="59"/>
      <c r="M36" s="59"/>
    </row>
    <row r="37" spans="1:14" ht="20.149999999999999" customHeight="1" x14ac:dyDescent="0.25">
      <c r="F37" s="41" t="s">
        <v>80</v>
      </c>
      <c r="G37" s="55">
        <v>-15638067</v>
      </c>
      <c r="I37" s="61">
        <v>15336973</v>
      </c>
      <c r="K37" s="55">
        <v>-12848920</v>
      </c>
      <c r="M37" s="61">
        <v>14378359</v>
      </c>
    </row>
    <row r="38" spans="1:14" ht="20.149999999999999" customHeight="1" x14ac:dyDescent="0.25">
      <c r="E38" s="41" t="s">
        <v>107</v>
      </c>
      <c r="G38" s="55">
        <v>-682498</v>
      </c>
      <c r="I38" s="61">
        <v>507038</v>
      </c>
      <c r="K38" s="55">
        <v>-682498</v>
      </c>
      <c r="M38" s="61">
        <v>507038</v>
      </c>
    </row>
    <row r="39" spans="1:14" ht="20.149999999999999" customHeight="1" x14ac:dyDescent="0.25">
      <c r="E39" s="41" t="s">
        <v>102</v>
      </c>
      <c r="G39" s="48"/>
      <c r="I39" s="55"/>
      <c r="K39" s="48"/>
      <c r="M39" s="92"/>
    </row>
    <row r="40" spans="1:14" ht="20.149999999999999" customHeight="1" x14ac:dyDescent="0.25">
      <c r="F40" s="41" t="s">
        <v>81</v>
      </c>
      <c r="G40" s="48">
        <v>6904709</v>
      </c>
      <c r="I40" s="87">
        <v>-1198808</v>
      </c>
      <c r="K40" s="48">
        <v>3687449</v>
      </c>
      <c r="M40" s="55">
        <v>-1112442</v>
      </c>
      <c r="N40" s="60"/>
    </row>
    <row r="41" spans="1:14" ht="20.149999999999999" customHeight="1" x14ac:dyDescent="0.25">
      <c r="E41" s="41" t="s">
        <v>83</v>
      </c>
      <c r="G41" s="48"/>
      <c r="I41" s="48"/>
      <c r="K41" s="55"/>
      <c r="M41" s="55"/>
      <c r="N41" s="60"/>
    </row>
    <row r="42" spans="1:14" ht="20.149999999999999" customHeight="1" x14ac:dyDescent="0.25">
      <c r="F42" s="41" t="s">
        <v>84</v>
      </c>
      <c r="G42" s="49">
        <v>2930959</v>
      </c>
      <c r="I42" s="55">
        <v>-3182139</v>
      </c>
      <c r="K42" s="48">
        <v>2313384</v>
      </c>
      <c r="M42" s="55">
        <v>-2976424</v>
      </c>
      <c r="N42" s="60"/>
    </row>
    <row r="43" spans="1:14" ht="20.149999999999999" customHeight="1" x14ac:dyDescent="0.25">
      <c r="C43" s="41" t="s">
        <v>85</v>
      </c>
      <c r="G43" s="48"/>
      <c r="I43" s="55"/>
      <c r="K43" s="55"/>
      <c r="M43" s="93"/>
      <c r="N43" s="60"/>
    </row>
    <row r="44" spans="1:14" ht="20.149999999999999" customHeight="1" x14ac:dyDescent="0.25">
      <c r="E44" s="41" t="s">
        <v>86</v>
      </c>
      <c r="G44" s="55">
        <v>-111108</v>
      </c>
      <c r="H44" s="55"/>
      <c r="I44" s="61">
        <v>14234263</v>
      </c>
      <c r="K44" s="55">
        <v>-111108</v>
      </c>
      <c r="M44" s="61">
        <v>13867590</v>
      </c>
      <c r="N44" s="60"/>
    </row>
    <row r="45" spans="1:14" ht="20.149999999999999" customHeight="1" x14ac:dyDescent="0.25">
      <c r="E45" s="41" t="s">
        <v>100</v>
      </c>
      <c r="G45" s="55"/>
      <c r="I45" s="55"/>
      <c r="K45" s="55"/>
      <c r="M45" s="93"/>
      <c r="N45" s="60"/>
    </row>
    <row r="46" spans="1:14" ht="20.149999999999999" customHeight="1" x14ac:dyDescent="0.25">
      <c r="F46" s="41" t="s">
        <v>87</v>
      </c>
      <c r="G46" s="48">
        <v>8580778</v>
      </c>
      <c r="I46" s="55">
        <v>-21080735</v>
      </c>
      <c r="K46" s="48">
        <v>8477182</v>
      </c>
      <c r="M46" s="55">
        <v>-20604487</v>
      </c>
      <c r="N46" s="60"/>
    </row>
    <row r="47" spans="1:14" ht="20.149999999999999" customHeight="1" x14ac:dyDescent="0.25">
      <c r="E47" s="41" t="s">
        <v>108</v>
      </c>
      <c r="G47" s="55"/>
      <c r="I47" s="54"/>
      <c r="K47" s="55"/>
      <c r="M47" s="55"/>
      <c r="N47" s="60"/>
    </row>
    <row r="48" spans="1:14" ht="20.149999999999999" customHeight="1" x14ac:dyDescent="0.25">
      <c r="F48" s="41" t="s">
        <v>88</v>
      </c>
      <c r="G48" s="48">
        <v>108008</v>
      </c>
      <c r="I48" s="61">
        <v>314154</v>
      </c>
      <c r="K48" s="48">
        <v>108008</v>
      </c>
      <c r="M48" s="61">
        <v>314154</v>
      </c>
      <c r="N48" s="60"/>
    </row>
    <row r="49" spans="1:14" ht="20.149999999999999" customHeight="1" x14ac:dyDescent="0.25">
      <c r="E49" s="41" t="s">
        <v>97</v>
      </c>
      <c r="G49" s="48">
        <v>616</v>
      </c>
      <c r="I49" s="55">
        <v>-104204</v>
      </c>
      <c r="K49" s="48">
        <v>616</v>
      </c>
      <c r="M49" s="61">
        <v>1031</v>
      </c>
      <c r="N49" s="60"/>
    </row>
    <row r="50" spans="1:14" ht="20.149999999999999" customHeight="1" x14ac:dyDescent="0.25">
      <c r="E50" s="41" t="s">
        <v>82</v>
      </c>
      <c r="G50" s="55">
        <v>-1002</v>
      </c>
      <c r="I50" s="55">
        <v>-17</v>
      </c>
      <c r="K50" s="63">
        <v>0</v>
      </c>
      <c r="M50" s="78">
        <v>0</v>
      </c>
      <c r="N50" s="62"/>
    </row>
    <row r="51" spans="1:14" ht="20.149999999999999" customHeight="1" x14ac:dyDescent="0.25">
      <c r="E51" s="41" t="s">
        <v>83</v>
      </c>
      <c r="G51" s="48"/>
      <c r="I51" s="54"/>
      <c r="K51" s="55"/>
      <c r="M51" s="55"/>
    </row>
    <row r="52" spans="1:14" ht="20.149999999999999" customHeight="1" x14ac:dyDescent="0.25">
      <c r="F52" s="41" t="s">
        <v>84</v>
      </c>
      <c r="G52" s="55">
        <v>-1726334</v>
      </c>
      <c r="I52" s="57">
        <v>1239273</v>
      </c>
      <c r="K52" s="55">
        <v>-1710813</v>
      </c>
      <c r="M52" s="86">
        <v>1180286</v>
      </c>
    </row>
    <row r="53" spans="1:14" ht="20.149999999999999" customHeight="1" x14ac:dyDescent="0.25">
      <c r="E53" s="41" t="s">
        <v>89</v>
      </c>
      <c r="F53" s="41" t="s">
        <v>90</v>
      </c>
      <c r="G53" s="52">
        <f>SUM(G35:G52)</f>
        <v>366061</v>
      </c>
      <c r="I53" s="52">
        <f>SUM(I34:I52)</f>
        <v>6065798</v>
      </c>
      <c r="K53" s="64">
        <f>SUM(K35:K52)</f>
        <v>-766700</v>
      </c>
      <c r="M53" s="52">
        <f>SUM(M34:M52)</f>
        <v>5555105</v>
      </c>
    </row>
    <row r="54" spans="1:14" ht="20.149999999999999" customHeight="1" thickBot="1" x14ac:dyDescent="0.3">
      <c r="A54" s="43" t="s">
        <v>117</v>
      </c>
      <c r="G54" s="65">
        <f>G33+G53</f>
        <v>21059148</v>
      </c>
      <c r="I54" s="65">
        <f>I33+I53</f>
        <v>30683984</v>
      </c>
      <c r="K54" s="65">
        <f>K33+K53</f>
        <v>19864443</v>
      </c>
      <c r="M54" s="65">
        <f>M33+M53</f>
        <v>31029557</v>
      </c>
    </row>
    <row r="55" spans="1:14" ht="20.149999999999999" customHeight="1" thickTop="1" x14ac:dyDescent="0.25">
      <c r="A55" s="43" t="s">
        <v>91</v>
      </c>
      <c r="G55" s="48"/>
      <c r="I55" s="61"/>
      <c r="K55" s="49"/>
      <c r="M55" s="61"/>
    </row>
    <row r="56" spans="1:14" ht="20.149999999999999" customHeight="1" x14ac:dyDescent="0.25">
      <c r="C56" s="41" t="s">
        <v>92</v>
      </c>
      <c r="G56" s="48">
        <f>G33-G57</f>
        <v>20491690</v>
      </c>
      <c r="I56" s="48">
        <f>I33-I57</f>
        <v>24457648</v>
      </c>
      <c r="K56" s="48">
        <f>K33-K57</f>
        <v>20631143</v>
      </c>
      <c r="M56" s="48">
        <f>M33-M57</f>
        <v>25474452</v>
      </c>
    </row>
    <row r="57" spans="1:14" ht="20.149999999999999" customHeight="1" x14ac:dyDescent="0.25">
      <c r="C57" s="41" t="s">
        <v>93</v>
      </c>
      <c r="G57" s="48">
        <v>201397</v>
      </c>
      <c r="I57" s="54">
        <v>160538</v>
      </c>
      <c r="K57" s="49">
        <v>0</v>
      </c>
      <c r="M57" s="61">
        <v>0</v>
      </c>
    </row>
    <row r="58" spans="1:14" ht="20.149999999999999" customHeight="1" thickBot="1" x14ac:dyDescent="0.3">
      <c r="G58" s="65">
        <f>SUM(G56:G57)</f>
        <v>20693087</v>
      </c>
      <c r="I58" s="88">
        <f>SUM(I56:I57)</f>
        <v>24618186</v>
      </c>
      <c r="K58" s="66">
        <f>SUM(K56:K57)</f>
        <v>20631143</v>
      </c>
      <c r="M58" s="88">
        <f>SUM(M56:M57)</f>
        <v>25474452</v>
      </c>
    </row>
    <row r="59" spans="1:14" ht="20.149999999999999" customHeight="1" thickTop="1" x14ac:dyDescent="0.25">
      <c r="A59" s="43" t="s">
        <v>118</v>
      </c>
      <c r="G59" s="48"/>
      <c r="I59" s="61"/>
      <c r="K59" s="49"/>
      <c r="M59" s="61"/>
    </row>
    <row r="60" spans="1:14" ht="20.149999999999999" customHeight="1" x14ac:dyDescent="0.25">
      <c r="C60" s="41" t="s">
        <v>92</v>
      </c>
      <c r="G60" s="48">
        <f>G54-G61</f>
        <v>20886810</v>
      </c>
      <c r="I60" s="89">
        <f>I54-I61</f>
        <v>30561668</v>
      </c>
      <c r="K60" s="89">
        <f>K54-K61</f>
        <v>19864443</v>
      </c>
      <c r="M60" s="86">
        <f>M54-M61</f>
        <v>31029557</v>
      </c>
    </row>
    <row r="61" spans="1:14" ht="20.149999999999999" customHeight="1" x14ac:dyDescent="0.25">
      <c r="C61" s="41" t="s">
        <v>93</v>
      </c>
      <c r="G61" s="67">
        <v>172338</v>
      </c>
      <c r="I61" s="54">
        <v>122316</v>
      </c>
      <c r="K61" s="54">
        <v>0</v>
      </c>
      <c r="M61" s="61">
        <v>0</v>
      </c>
    </row>
    <row r="62" spans="1:14" ht="20.149999999999999" customHeight="1" thickBot="1" x14ac:dyDescent="0.3">
      <c r="G62" s="68">
        <f>SUM(G60:G61)</f>
        <v>21059148</v>
      </c>
      <c r="I62" s="88">
        <f>SUM(I60:I61)</f>
        <v>30683984</v>
      </c>
      <c r="K62" s="88">
        <f>SUM(K60:K61)</f>
        <v>19864443</v>
      </c>
      <c r="M62" s="88">
        <f>SUM(M60:M61)</f>
        <v>31029557</v>
      </c>
    </row>
    <row r="63" spans="1:14" ht="20.149999999999999" customHeight="1" thickTop="1" thickBot="1" x14ac:dyDescent="0.3">
      <c r="A63" s="43" t="s">
        <v>94</v>
      </c>
      <c r="G63" s="69">
        <f>G56/G65</f>
        <v>10.735136415095427</v>
      </c>
      <c r="I63" s="90">
        <f>I56/I65</f>
        <v>12.812812787641519</v>
      </c>
      <c r="K63" s="70">
        <f>K56/K65</f>
        <v>10.808192711501155</v>
      </c>
      <c r="M63" s="90">
        <f>M56/M65</f>
        <v>13.345493579094772</v>
      </c>
    </row>
    <row r="64" spans="1:14" ht="20.149999999999999" customHeight="1" thickTop="1" x14ac:dyDescent="0.25">
      <c r="A64" s="43" t="s">
        <v>95</v>
      </c>
      <c r="M64" s="71"/>
    </row>
    <row r="65" spans="1:13" ht="20.149999999999999" customHeight="1" thickBot="1" x14ac:dyDescent="0.3">
      <c r="A65" s="43"/>
      <c r="B65" s="43" t="s">
        <v>96</v>
      </c>
      <c r="C65" s="43"/>
      <c r="D65" s="43"/>
      <c r="G65" s="72">
        <v>1908843</v>
      </c>
      <c r="H65" s="73"/>
      <c r="I65" s="91">
        <v>1908843</v>
      </c>
      <c r="J65" s="73"/>
      <c r="K65" s="74">
        <v>1908843</v>
      </c>
      <c r="M65" s="91">
        <v>1908843</v>
      </c>
    </row>
    <row r="66" spans="1:13" ht="14.5" thickTop="1" x14ac:dyDescent="0.3">
      <c r="B66" s="75"/>
    </row>
    <row r="67" spans="1:13" ht="17" x14ac:dyDescent="0.25">
      <c r="B67" s="76"/>
      <c r="M67" s="77"/>
    </row>
    <row r="68" spans="1:13" x14ac:dyDescent="0.25">
      <c r="G68" s="77"/>
      <c r="I68" s="77"/>
      <c r="K68" s="77"/>
    </row>
  </sheetData>
  <sheetProtection algorithmName="SHA-512" hashValue="0JwIOuvv/CI9X9k7qU8bmx6P7aYhZ1ZDtpc6qkiD98bgfrS8b1ukWWz1TpmnDBtCiV5NkWXcQe0vc4X0DlvazA==" saltValue="ljitYXkDUQnlVP+xmBlQEA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1" manualBreakCount="1">
    <brk id="33" max="16383" man="1"/>
  </rowBreaks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Financial Position</vt:lpstr>
      <vt:lpstr>Profit or Loss_3mth</vt:lpstr>
      <vt:lpstr>Profit or Loss_6mth</vt:lpstr>
      <vt:lpstr>'Financial Position'!Print_Titles</vt:lpstr>
      <vt:lpstr>'Profit or Loss_3mth'!Print_Titles</vt:lpstr>
      <vt:lpstr>'Profit or Loss_6mth'!Print_Titles</vt:lpstr>
    </vt:vector>
  </TitlesOfParts>
  <Company>Bangkok Bank PCL.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2026-07-13T02:24:44Z</cp:lastPrinted>
  <dcterms:created xsi:type="dcterms:W3CDTF">2007-04-12T01:27:03Z</dcterms:created>
  <dcterms:modified xsi:type="dcterms:W3CDTF">2026-07-20T12:31:56Z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