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3\12 Dec'23\ก่อน\ก่อน\"/>
    </mc:Choice>
  </mc:AlternateContent>
  <xr:revisionPtr revIDLastSave="0" documentId="13_ncr:1_{30181209-FF41-417F-A27C-EBBB040DDC6E}" xr6:coauthVersionLast="47" xr6:coauthVersionMax="47" xr10:uidLastSave="{00000000-0000-0000-0000-000000000000}"/>
  <bookViews>
    <workbookView xWindow="-28920" yWindow="1425" windowWidth="29040" windowHeight="15840" xr2:uid="{00000000-000D-0000-FFFF-FFFF00000000}"/>
  </bookViews>
  <sheets>
    <sheet name="Financial Position" sheetId="4" r:id="rId1"/>
    <sheet name="Profit or Loss_3mth" sheetId="6" r:id="rId2"/>
    <sheet name="Profit or Loss_12mth" sheetId="7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'Profit or Loss_12mth'!$A$1:$M$66</definedName>
    <definedName name="_xlnm.Print_Titles" localSheetId="0">'Financial Position'!$1:$7</definedName>
    <definedName name="_xlnm.Print_Titles" localSheetId="2">'Profit or Loss_12mth'!$1:$8</definedName>
    <definedName name="_xlnm.Print_Titles" localSheetId="1">'Profit or Loss_3mth'!$1:$8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4" l="1"/>
  <c r="F24" i="4"/>
  <c r="D24" i="4"/>
  <c r="B24" i="4"/>
  <c r="M29" i="6" l="1"/>
  <c r="M54" i="7"/>
  <c r="K54" i="7"/>
  <c r="I54" i="7"/>
  <c r="G54" i="7"/>
  <c r="M29" i="7"/>
  <c r="K29" i="7"/>
  <c r="I29" i="7"/>
  <c r="G29" i="7"/>
  <c r="M14" i="7"/>
  <c r="K14" i="7"/>
  <c r="I14" i="7"/>
  <c r="G14" i="7"/>
  <c r="M11" i="7"/>
  <c r="M22" i="7" s="1"/>
  <c r="K11" i="7"/>
  <c r="I11" i="7"/>
  <c r="G11" i="7"/>
  <c r="Q54" i="6"/>
  <c r="O54" i="6"/>
  <c r="M54" i="6"/>
  <c r="K54" i="6"/>
  <c r="I54" i="6"/>
  <c r="G54" i="6"/>
  <c r="Q29" i="6"/>
  <c r="O29" i="6"/>
  <c r="K29" i="6"/>
  <c r="I29" i="6"/>
  <c r="G29" i="6"/>
  <c r="Q14" i="6"/>
  <c r="O14" i="6"/>
  <c r="M14" i="6"/>
  <c r="K14" i="6"/>
  <c r="I14" i="6"/>
  <c r="G14" i="6"/>
  <c r="Q11" i="6"/>
  <c r="O11" i="6"/>
  <c r="M11" i="6"/>
  <c r="K11" i="6"/>
  <c r="I11" i="6"/>
  <c r="G11" i="6"/>
  <c r="G22" i="7" l="1"/>
  <c r="G31" i="7" s="1"/>
  <c r="G33" i="7" s="1"/>
  <c r="G57" i="7" s="1"/>
  <c r="G22" i="6"/>
  <c r="G31" i="6" s="1"/>
  <c r="G33" i="6" s="1"/>
  <c r="G55" i="6" s="1"/>
  <c r="K22" i="7"/>
  <c r="M22" i="6"/>
  <c r="M31" i="6" s="1"/>
  <c r="M33" i="6" s="1"/>
  <c r="M55" i="6" s="1"/>
  <c r="M61" i="6" s="1"/>
  <c r="M63" i="6" s="1"/>
  <c r="M31" i="7"/>
  <c r="M33" i="7" s="1"/>
  <c r="M57" i="7" s="1"/>
  <c r="I22" i="7"/>
  <c r="I31" i="7" s="1"/>
  <c r="I33" i="7" s="1"/>
  <c r="I57" i="7" s="1"/>
  <c r="O22" i="6"/>
  <c r="O31" i="6" s="1"/>
  <c r="O33" i="6" s="1"/>
  <c r="O57" i="6" s="1"/>
  <c r="I22" i="6"/>
  <c r="I31" i="6" s="1"/>
  <c r="I33" i="6" s="1"/>
  <c r="I55" i="6" s="1"/>
  <c r="I61" i="6" s="1"/>
  <c r="I63" i="6" s="1"/>
  <c r="Q22" i="6"/>
  <c r="Q31" i="6" s="1"/>
  <c r="Q33" i="6" s="1"/>
  <c r="Q57" i="6" s="1"/>
  <c r="K22" i="6"/>
  <c r="K31" i="6" s="1"/>
  <c r="K33" i="6" s="1"/>
  <c r="K55" i="6" s="1"/>
  <c r="K61" i="6" s="1"/>
  <c r="K63" i="6" s="1"/>
  <c r="H75" i="4"/>
  <c r="H77" i="4" s="1"/>
  <c r="H59" i="4"/>
  <c r="D75" i="4"/>
  <c r="D77" i="4" s="1"/>
  <c r="D59" i="4"/>
  <c r="F59" i="4"/>
  <c r="B59" i="4"/>
  <c r="B75" i="4"/>
  <c r="B77" i="4" s="1"/>
  <c r="F75" i="4"/>
  <c r="M55" i="7" l="1"/>
  <c r="M61" i="7" s="1"/>
  <c r="M63" i="7" s="1"/>
  <c r="K31" i="7"/>
  <c r="G61" i="6"/>
  <c r="F77" i="4"/>
  <c r="G55" i="7"/>
  <c r="G57" i="6"/>
  <c r="G59" i="6" s="1"/>
  <c r="I55" i="7"/>
  <c r="I61" i="7" s="1"/>
  <c r="I63" i="7" s="1"/>
  <c r="O55" i="6"/>
  <c r="O61" i="6" s="1"/>
  <c r="O63" i="6" s="1"/>
  <c r="I57" i="6"/>
  <c r="I64" i="6" s="1"/>
  <c r="K57" i="6"/>
  <c r="K59" i="6" s="1"/>
  <c r="Q55" i="6"/>
  <c r="Q61" i="6" s="1"/>
  <c r="Q63" i="6" s="1"/>
  <c r="M57" i="6"/>
  <c r="M59" i="6" s="1"/>
  <c r="Q64" i="6"/>
  <c r="Q59" i="6"/>
  <c r="M64" i="7"/>
  <c r="M59" i="7"/>
  <c r="I64" i="7"/>
  <c r="I59" i="7"/>
  <c r="G64" i="7"/>
  <c r="G59" i="7"/>
  <c r="O64" i="6"/>
  <c r="O59" i="6"/>
  <c r="D78" i="4"/>
  <c r="H78" i="4"/>
  <c r="B78" i="4"/>
  <c r="G61" i="7" l="1"/>
  <c r="K33" i="7"/>
  <c r="G63" i="6"/>
  <c r="F78" i="4"/>
  <c r="G64" i="6"/>
  <c r="I59" i="6"/>
  <c r="K64" i="6"/>
  <c r="M64" i="6"/>
  <c r="G63" i="7" l="1"/>
  <c r="K55" i="7"/>
  <c r="K57" i="7"/>
  <c r="K59" i="7" l="1"/>
  <c r="K64" i="7"/>
  <c r="K61" i="7"/>
  <c r="K63" i="7" l="1"/>
</calcChain>
</file>

<file path=xl/sharedStrings.xml><?xml version="1.0" encoding="utf-8"?>
<sst xmlns="http://schemas.openxmlformats.org/spreadsheetml/2006/main" count="193" uniqueCount="122">
  <si>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</si>
  <si>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</si>
  <si>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</si>
  <si>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</si>
  <si>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</si>
  <si>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</si>
  <si>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</si>
  <si>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</si>
  <si>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</si>
  <si>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</si>
  <si>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</si>
  <si>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</si>
  <si>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</si>
  <si>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</si>
  <si>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</si>
  <si>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</si>
  <si>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</si>
  <si>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</si>
  <si>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</si>
  <si>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</si>
  <si>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</si>
  <si>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</si>
  <si>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</si>
  <si>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</si>
  <si>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</si>
  <si>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</si>
  <si>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</si>
  <si>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</si>
  <si>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</si>
  <si>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</si>
  <si>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</si>
  <si>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</si>
  <si>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</si>
  <si>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</si>
  <si>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</si>
  <si>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</si>
  <si>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</si>
  <si>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</si>
  <si>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</si>
  <si>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</si>
  <si>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</si>
  <si>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</si>
  <si>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</si>
  <si>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</si>
  <si>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</si>
  <si>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</si>
  <si>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</si>
  <si>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</si>
  <si>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</si>
  <si>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</si>
  <si>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</si>
  <si>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December 31, 2022</t>
  </si>
  <si>
    <t>September 30, 2023</t>
  </si>
  <si>
    <t>BANGKOK BANK PUBLIC COMPANY LIMITED AND SUBSIDIARIES</t>
  </si>
  <si>
    <t>STATEMENTS OF PROFIT OR LOSS AND OTHER COMPREHENSIVE INCOME</t>
  </si>
  <si>
    <t xml:space="preserve">FOR THE THREE-MONTH  PERIOD ENDED 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</si>
  <si>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</si>
  <si>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</si>
  <si>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</si>
  <si>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</si>
  <si>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</si>
  <si>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</si>
  <si>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ON FINANCIAL INSTRUMENTS</t>
  </si>
  <si>
    <t>MEASURED AT FAIR VALUE THROUGH PROFIT OR LOSS</t>
  </si>
  <si>
    <t>LOSSES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</si>
  <si>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</si>
  <si>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</si>
  <si>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</si>
  <si>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</si>
  <si>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</si>
  <si>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</si>
  <si>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</si>
  <si>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</si>
  <si>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</si>
  <si>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</si>
  <si>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</si>
  <si>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</si>
  <si>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</si>
  <si>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</si>
  <si>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</si>
  <si>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</si>
  <si>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</si>
  <si>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</si>
  <si>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Losses on investments in debt instruments at fair value </t>
  </si>
  <si>
    <t xml:space="preserve">through other comprehensive income </t>
  </si>
  <si>
    <t>foreign operations</t>
  </si>
  <si>
    <t>Share of other comprehensive income (losses) of associate</t>
  </si>
  <si>
    <t>Income tax relating to components of other comprehensive</t>
  </si>
  <si>
    <t>income (losses)</t>
  </si>
  <si>
    <t>Items that will not be reclassified subsequently to profit or loss</t>
  </si>
  <si>
    <t>Changes in revaluation surplus</t>
  </si>
  <si>
    <t xml:space="preserve">Gains (losses) on investment in equity instruments designates at </t>
  </si>
  <si>
    <t>fair value through other comprehensive income</t>
  </si>
  <si>
    <t xml:space="preserve">Gains (losses) on financial liabilities designated at fair value </t>
  </si>
  <si>
    <t>through profit or loss</t>
  </si>
  <si>
    <t>Share of other comprehensive income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</si>
  <si>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</si>
  <si>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</si>
  <si>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</si>
  <si>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</si>
  <si>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</si>
  <si>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</si>
  <si>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</si>
  <si>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</si>
  <si>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COMMON SHARES</t>
  </si>
  <si>
    <t>(THOUSAND SHARES)</t>
  </si>
  <si>
    <t>2023</t>
  </si>
  <si>
    <t>2022</t>
  </si>
  <si>
    <t>Items that will be reclassified subsequently to profit or loss</t>
  </si>
  <si>
    <t>Losses on cash flow hedges</t>
  </si>
  <si>
    <t xml:space="preserve">income (losses) </t>
  </si>
  <si>
    <t>AS  AT DECEMBER 31, 2023</t>
  </si>
  <si>
    <t>December 31, 2023</t>
  </si>
  <si>
    <t>FOR  THE  YEAR  ENDED  DECEMBER  31,  2023</t>
  </si>
  <si>
    <t xml:space="preserve">Gains (losses) arising from translating the financial statements of </t>
  </si>
  <si>
    <t xml:space="preserve">Gains (losses) on investments in debt instruments at fair value </t>
  </si>
  <si>
    <t>Gains (losses) arising from translating the financial statements of</t>
  </si>
  <si>
    <t>Actuarial gains on defined benefit plans</t>
  </si>
  <si>
    <t>Gains on cash flow hedges</t>
  </si>
  <si>
    <t>Gains (losses) on investment in equity instruments designates at</t>
  </si>
  <si>
    <t>GAINS (LOSSES) ON FINANCIAL INSTRUMENTS</t>
  </si>
  <si>
    <t>COLLATERAL PLACED WITH FINANCIAL COUNTERPARTIES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</si>
</sst>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8" fillId="0" borderId="0" xfId="5" applyFont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centerContinuous"/>
    </xf>
    <xf numFmtId="0" fontId="7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8" fontId="8" fillId="0" borderId="0" xfId="5" applyNumberFormat="1" applyFont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15" fontId="7" fillId="0" borderId="0" xfId="0" applyNumberFormat="1" applyFont="1" applyAlignment="1">
      <alignment horizontal="center"/>
    </xf>
    <xf numFmtId="191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Alignment="1">
      <alignment vertical="center"/>
    </xf>
    <xf numFmtId="0" fontId="8" fillId="0" borderId="0" xfId="5" applyFont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5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0" fontId="16" fillId="0" borderId="0" xfId="11" applyFont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187" fontId="13" fillId="0" borderId="0" xfId="12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92" fontId="13" fillId="0" borderId="0" xfId="12" applyNumberFormat="1" applyFont="1" applyFill="1" applyBorder="1" applyAlignment="1">
      <alignment vertical="center"/>
    </xf>
    <xf numFmtId="187" fontId="3" fillId="0" borderId="0" xfId="12" applyNumberFormat="1" applyFont="1" applyFill="1" applyBorder="1" applyAlignment="1">
      <alignment vertical="center"/>
    </xf>
    <xf numFmtId="187" fontId="3" fillId="0" borderId="0" xfId="13" applyNumberFormat="1" applyFont="1" applyAlignment="1">
      <alignment vertical="center"/>
    </xf>
    <xf numFmtId="192" fontId="13" fillId="0" borderId="0" xfId="12" applyNumberFormat="1" applyFont="1" applyFill="1" applyAlignment="1">
      <alignment vertical="center"/>
    </xf>
    <xf numFmtId="187" fontId="17" fillId="0" borderId="0" xfId="1" applyNumberFormat="1" applyFont="1" applyAlignment="1">
      <alignment vertical="center"/>
    </xf>
    <xf numFmtId="187" fontId="3" fillId="0" borderId="0" xfId="13" applyNumberFormat="1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92" fontId="13" fillId="0" borderId="0" xfId="12" applyNumberFormat="1" applyFont="1" applyBorder="1" applyAlignment="1">
      <alignment vertical="center"/>
    </xf>
    <xf numFmtId="192" fontId="13" fillId="0" borderId="0" xfId="1" applyNumberFormat="1" applyFont="1" applyFill="1" applyBorder="1" applyAlignment="1">
      <alignment vertical="center"/>
    </xf>
    <xf numFmtId="43" fontId="13" fillId="0" borderId="0" xfId="12" applyFont="1" applyFill="1" applyBorder="1" applyAlignment="1">
      <alignment vertical="center"/>
    </xf>
    <xf numFmtId="187" fontId="13" fillId="0" borderId="0" xfId="12" applyNumberFormat="1" applyFont="1" applyFill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8" fillId="0" borderId="0" xfId="11" applyFont="1" applyAlignment="1">
      <alignment vertical="center"/>
    </xf>
    <xf numFmtId="43" fontId="3" fillId="0" borderId="0" xfId="11" applyNumberFormat="1" applyFont="1" applyAlignment="1">
      <alignment vertical="center"/>
    </xf>
    <xf numFmtId="187" fontId="11" fillId="0" borderId="0" xfId="13" applyNumberFormat="1" applyFont="1" applyAlignment="1">
      <alignment horizontal="left"/>
    </xf>
    <xf numFmtId="188" fontId="11" fillId="0" borderId="0" xfId="13" applyNumberFormat="1" applyFont="1" applyAlignment="1">
      <alignment horizontal="right" vertical="center"/>
    </xf>
    <xf numFmtId="187" fontId="13" fillId="0" borderId="0" xfId="13" applyNumberFormat="1" applyFont="1" applyAlignment="1">
      <alignment vertical="center"/>
    </xf>
    <xf numFmtId="15" fontId="7" fillId="0" borderId="0" xfId="11" quotePrefix="1" applyNumberFormat="1" applyFont="1" applyAlignment="1">
      <alignment horizont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2" xfId="13" applyNumberFormat="1" applyFont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87" fontId="3" fillId="0" borderId="0" xfId="13" applyNumberFormat="1" applyFont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3" fillId="0" borderId="5" xfId="13" applyNumberFormat="1" applyFont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188" fontId="13" fillId="0" borderId="0" xfId="13" applyNumberFormat="1" applyFont="1" applyBorder="1" applyAlignment="1">
      <alignment vertical="center"/>
    </xf>
    <xf numFmtId="188" fontId="13" fillId="0" borderId="0" xfId="13" applyNumberFormat="1" applyFont="1" applyFill="1" applyAlignment="1">
      <alignment vertical="center"/>
    </xf>
    <xf numFmtId="43" fontId="13" fillId="0" borderId="0" xfId="13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92" fontId="13" fillId="0" borderId="0" xfId="13" applyNumberFormat="1" applyFont="1" applyFill="1" applyAlignment="1">
      <alignment vertical="center"/>
    </xf>
    <xf numFmtId="192" fontId="13" fillId="0" borderId="5" xfId="13" applyNumberFormat="1" applyFont="1" applyFill="1" applyBorder="1" applyAlignment="1">
      <alignment vertical="center"/>
    </xf>
    <xf numFmtId="188" fontId="13" fillId="0" borderId="5" xfId="13" applyNumberFormat="1" applyFont="1" applyFill="1" applyBorder="1" applyAlignment="1">
      <alignment vertical="center"/>
    </xf>
    <xf numFmtId="187" fontId="13" fillId="0" borderId="4" xfId="13" applyNumberFormat="1" applyFont="1" applyFill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187" fontId="3" fillId="0" borderId="4" xfId="13" applyNumberFormat="1" applyFont="1" applyBorder="1" applyAlignment="1">
      <alignment vertical="center"/>
    </xf>
    <xf numFmtId="43" fontId="3" fillId="0" borderId="3" xfId="13" applyFont="1" applyFill="1" applyBorder="1" applyAlignment="1">
      <alignment vertical="center"/>
    </xf>
    <xf numFmtId="43" fontId="3" fillId="0" borderId="3" xfId="13" applyFont="1" applyBorder="1" applyAlignment="1">
      <alignment vertical="center"/>
    </xf>
    <xf numFmtId="187" fontId="13" fillId="0" borderId="3" xfId="13" applyNumberFormat="1" applyFont="1" applyFill="1" applyBorder="1" applyAlignment="1">
      <alignment vertical="center"/>
    </xf>
    <xf numFmtId="187" fontId="13" fillId="0" borderId="3" xfId="13" applyNumberFormat="1" applyFont="1" applyBorder="1" applyAlignment="1">
      <alignment vertical="center"/>
    </xf>
    <xf numFmtId="187" fontId="13" fillId="0" borderId="0" xfId="13" applyNumberFormat="1" applyFont="1" applyFill="1" applyAlignment="1">
      <alignment horizontal="right" vertical="center"/>
    </xf>
    <xf numFmtId="188" fontId="13" fillId="0" borderId="4" xfId="13" applyNumberFormat="1" applyFont="1" applyFill="1" applyBorder="1" applyAlignment="1">
      <alignment vertical="center"/>
    </xf>
    <xf numFmtId="0" fontId="7" fillId="0" borderId="5" xfId="5" applyFont="1" applyBorder="1" applyAlignment="1">
      <alignment horizontal="center" vertical="center"/>
    </xf>
    <xf numFmtId="0" fontId="11" fillId="0" borderId="0" xfId="11" applyFont="1" applyAlignment="1">
      <alignment horizontal="center"/>
    </xf>
    <xf numFmtId="15" fontId="11" fillId="0" borderId="5" xfId="11" applyNumberFormat="1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</cellXfs>
  <cellStyles count="15">
    <cellStyle name="Comma" xfId="1" builtinId="3"/>
    <cellStyle name="Comma 2" xfId="2" xr:uid="{00000000-0005-0000-0000-000001000000}"/>
    <cellStyle name="Comma 2 2" xfId="12" xr:uid="{CC532A89-9874-4092-9292-C5163BF1C743}"/>
    <cellStyle name="Comma 3" xfId="3" xr:uid="{00000000-0005-0000-0000-000002000000}"/>
    <cellStyle name="Comma 3 2" xfId="13" xr:uid="{6EDA9AC3-0297-40CC-85F7-9AF435E0E3B3}"/>
    <cellStyle name="Comma 4 2" xfId="14" xr:uid="{BCE2B099-18ED-499E-9485-CC649A22B94D}"/>
    <cellStyle name="Normal" xfId="0" builtinId="0"/>
    <cellStyle name="Normal 2" xfId="4" xr:uid="{00000000-0005-0000-0000-000004000000}"/>
    <cellStyle name="Normal 3" xfId="11" xr:uid="{3B7EAC82-572F-400E-8BB3-125BC24AD235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3" customWidth="1"/>
    <col min="6" max="6" width="16" style="1" customWidth="1"/>
    <col min="7" max="7" width="0.81640625" style="1" customWidth="1"/>
    <col min="8" max="8" width="16" style="2" customWidth="1"/>
    <col min="9" max="9" width="0.81640625" style="23" customWidth="1"/>
    <col min="10" max="10" width="8.1796875" style="1" customWidth="1"/>
    <col min="11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3"/>
      <c r="F1" s="3"/>
      <c r="G1" s="3"/>
      <c r="H1" s="4"/>
      <c r="I1" s="4"/>
    </row>
    <row r="2" spans="1:9" ht="21" customHeight="1" x14ac:dyDescent="0.3">
      <c r="A2" s="3" t="s">
        <v>44</v>
      </c>
      <c r="B2" s="3"/>
      <c r="C2" s="3"/>
      <c r="D2" s="3"/>
      <c r="E2" s="4"/>
      <c r="F2" s="4"/>
      <c r="G2" s="4"/>
      <c r="H2" s="4"/>
      <c r="I2" s="4"/>
    </row>
    <row r="3" spans="1:9" ht="21" customHeight="1" x14ac:dyDescent="0.3">
      <c r="A3" s="5" t="s">
        <v>111</v>
      </c>
      <c r="B3" s="5"/>
      <c r="C3" s="5"/>
      <c r="D3" s="5"/>
      <c r="E3" s="3"/>
      <c r="F3" s="3"/>
      <c r="G3" s="3"/>
      <c r="H3" s="3"/>
      <c r="I3" s="3"/>
    </row>
    <row r="4" spans="1:9" ht="21" customHeight="1" x14ac:dyDescent="0.3">
      <c r="A4" s="5" t="s">
        <v>41</v>
      </c>
      <c r="B4" s="5"/>
      <c r="C4" s="5"/>
      <c r="D4" s="5"/>
      <c r="E4" s="3"/>
      <c r="F4" s="3"/>
      <c r="G4" s="3"/>
      <c r="H4" s="3"/>
      <c r="I4" s="3"/>
    </row>
    <row r="5" spans="1:9" ht="21" customHeight="1" x14ac:dyDescent="0.25">
      <c r="A5" s="6"/>
      <c r="B5" s="6"/>
      <c r="C5" s="6"/>
      <c r="D5" s="6"/>
      <c r="E5" s="6"/>
      <c r="F5" s="7"/>
      <c r="G5" s="7"/>
      <c r="H5" s="40" t="s">
        <v>17</v>
      </c>
      <c r="I5" s="4"/>
    </row>
    <row r="6" spans="1:9" ht="21" customHeight="1" x14ac:dyDescent="0.25">
      <c r="A6" s="4"/>
      <c r="B6" s="125" t="s">
        <v>1</v>
      </c>
      <c r="C6" s="125"/>
      <c r="D6" s="125"/>
      <c r="E6" s="125"/>
      <c r="F6" s="125" t="s">
        <v>30</v>
      </c>
      <c r="G6" s="125"/>
      <c r="H6" s="125"/>
      <c r="I6" s="125"/>
    </row>
    <row r="7" spans="1:9" ht="21" customHeight="1" x14ac:dyDescent="0.3">
      <c r="B7" s="41">
        <v>2023</v>
      </c>
      <c r="C7" s="41"/>
      <c r="D7" s="41">
        <v>2022</v>
      </c>
      <c r="E7" s="24"/>
      <c r="F7" s="41">
        <v>2023</v>
      </c>
      <c r="G7" s="41"/>
      <c r="H7" s="41">
        <v>2022</v>
      </c>
      <c r="I7" s="24"/>
    </row>
    <row r="8" spans="1:9" ht="21" customHeight="1" x14ac:dyDescent="0.25">
      <c r="A8" s="8" t="s">
        <v>6</v>
      </c>
      <c r="B8" s="8"/>
      <c r="C8" s="8"/>
      <c r="D8" s="8"/>
      <c r="H8" s="1"/>
    </row>
    <row r="9" spans="1:9" ht="21" customHeight="1" x14ac:dyDescent="0.25">
      <c r="A9" s="9" t="s">
        <v>2</v>
      </c>
      <c r="B9" s="2">
        <v>45517980</v>
      </c>
      <c r="C9" s="9"/>
      <c r="D9" s="2">
        <v>52432699</v>
      </c>
      <c r="E9" s="16"/>
      <c r="F9" s="2">
        <v>41470071</v>
      </c>
      <c r="G9" s="11"/>
      <c r="H9" s="2">
        <v>48169322</v>
      </c>
      <c r="I9" s="16"/>
    </row>
    <row r="10" spans="1:9" ht="21" customHeight="1" x14ac:dyDescent="0.25">
      <c r="A10" s="12" t="s">
        <v>31</v>
      </c>
      <c r="B10" s="2">
        <v>757119567</v>
      </c>
      <c r="C10" s="12"/>
      <c r="D10" s="2">
        <v>766074475</v>
      </c>
      <c r="E10" s="16"/>
      <c r="F10" s="2">
        <v>580067592</v>
      </c>
      <c r="G10" s="11"/>
      <c r="H10" s="2">
        <v>587553969</v>
      </c>
      <c r="I10" s="16"/>
    </row>
    <row r="11" spans="1:9" ht="21" customHeight="1" x14ac:dyDescent="0.25">
      <c r="A11" s="20" t="s">
        <v>46</v>
      </c>
      <c r="B11" s="2"/>
      <c r="C11" s="12"/>
      <c r="D11" s="2"/>
      <c r="E11" s="16"/>
      <c r="F11" s="2"/>
      <c r="G11" s="11"/>
      <c r="I11" s="16"/>
    </row>
    <row r="12" spans="1:9" ht="21" customHeight="1" x14ac:dyDescent="0.25">
      <c r="A12" s="28" t="s">
        <v>47</v>
      </c>
      <c r="B12" s="2">
        <v>88978361</v>
      </c>
      <c r="C12" s="12"/>
      <c r="D12" s="2">
        <v>75036089</v>
      </c>
      <c r="E12" s="16"/>
      <c r="F12" s="2">
        <v>96737951</v>
      </c>
      <c r="G12" s="11"/>
      <c r="H12" s="2">
        <v>90801828</v>
      </c>
      <c r="I12" s="16"/>
    </row>
    <row r="13" spans="1:9" ht="21" customHeight="1" x14ac:dyDescent="0.25">
      <c r="A13" s="20" t="s">
        <v>21</v>
      </c>
      <c r="B13" s="2">
        <v>70602763</v>
      </c>
      <c r="C13" s="20"/>
      <c r="D13" s="2">
        <v>84839352</v>
      </c>
      <c r="E13" s="16"/>
      <c r="F13" s="2">
        <v>70108976</v>
      </c>
      <c r="G13" s="11"/>
      <c r="H13" s="2">
        <v>83582630</v>
      </c>
      <c r="I13" s="16"/>
    </row>
    <row r="14" spans="1:9" ht="21" customHeight="1" x14ac:dyDescent="0.25">
      <c r="A14" s="20" t="s">
        <v>22</v>
      </c>
      <c r="B14" s="2">
        <v>972286851</v>
      </c>
      <c r="C14" s="20"/>
      <c r="D14" s="2">
        <v>850150825</v>
      </c>
      <c r="E14" s="16"/>
      <c r="F14" s="2">
        <v>839496234</v>
      </c>
      <c r="G14" s="11"/>
      <c r="H14" s="2">
        <v>706876633</v>
      </c>
      <c r="I14" s="16"/>
    </row>
    <row r="15" spans="1:9" ht="21" customHeight="1" x14ac:dyDescent="0.25">
      <c r="A15" s="20" t="s">
        <v>32</v>
      </c>
      <c r="B15" s="2">
        <v>1403051</v>
      </c>
      <c r="C15" s="20"/>
      <c r="D15" s="2">
        <v>1420693</v>
      </c>
      <c r="E15" s="16"/>
      <c r="F15" s="2">
        <v>144815695</v>
      </c>
      <c r="G15" s="11"/>
      <c r="H15" s="2">
        <v>144816959</v>
      </c>
      <c r="I15" s="16"/>
    </row>
    <row r="16" spans="1:9" ht="21" customHeight="1" x14ac:dyDescent="0.25">
      <c r="A16" s="20" t="s">
        <v>23</v>
      </c>
      <c r="B16" s="2"/>
      <c r="C16" s="20"/>
      <c r="D16" s="30"/>
      <c r="E16" s="16"/>
      <c r="F16" s="2"/>
      <c r="G16" s="11"/>
      <c r="I16" s="16"/>
    </row>
    <row r="17" spans="1:9" ht="21" customHeight="1" x14ac:dyDescent="0.25">
      <c r="A17" s="28" t="s">
        <v>39</v>
      </c>
      <c r="B17" s="2">
        <v>2425661014</v>
      </c>
      <c r="C17" s="28"/>
      <c r="D17" s="31">
        <v>2449355263</v>
      </c>
      <c r="E17" s="16"/>
      <c r="F17" s="2">
        <v>2067703354</v>
      </c>
      <c r="G17" s="11"/>
      <c r="H17" s="38">
        <v>2096756258</v>
      </c>
      <c r="I17" s="16"/>
    </row>
    <row r="18" spans="1:9" ht="21" customHeight="1" x14ac:dyDescent="0.25">
      <c r="A18" s="20" t="s">
        <v>24</v>
      </c>
      <c r="B18" s="2">
        <v>10929438</v>
      </c>
      <c r="C18" s="20"/>
      <c r="D18" s="16">
        <v>12016841</v>
      </c>
      <c r="F18" s="2">
        <v>9976778</v>
      </c>
      <c r="H18" s="23">
        <v>11129554</v>
      </c>
    </row>
    <row r="19" spans="1:9" ht="21" customHeight="1" x14ac:dyDescent="0.25">
      <c r="A19" s="20" t="s">
        <v>3</v>
      </c>
      <c r="B19" s="2">
        <v>61925187</v>
      </c>
      <c r="C19" s="20"/>
      <c r="D19" s="16">
        <v>61892520</v>
      </c>
      <c r="E19" s="16"/>
      <c r="F19" s="2">
        <v>51524650</v>
      </c>
      <c r="G19" s="11"/>
      <c r="H19" s="23">
        <v>51648845</v>
      </c>
      <c r="I19" s="16"/>
    </row>
    <row r="20" spans="1:9" ht="21" customHeight="1" x14ac:dyDescent="0.25">
      <c r="A20" s="20" t="s">
        <v>49</v>
      </c>
      <c r="B20" s="2">
        <v>33218132</v>
      </c>
      <c r="C20" s="20"/>
      <c r="D20" s="16">
        <v>33697374</v>
      </c>
      <c r="E20" s="16"/>
      <c r="F20" s="2">
        <v>1760082</v>
      </c>
      <c r="G20" s="11"/>
      <c r="H20" s="23">
        <v>1450492</v>
      </c>
      <c r="I20" s="16"/>
    </row>
    <row r="21" spans="1:9" ht="21" customHeight="1" x14ac:dyDescent="0.25">
      <c r="A21" s="20" t="s">
        <v>42</v>
      </c>
      <c r="B21" s="2">
        <v>10294925</v>
      </c>
      <c r="C21" s="20"/>
      <c r="D21" s="16">
        <v>6891668</v>
      </c>
      <c r="E21" s="16"/>
      <c r="F21" s="2">
        <v>5136759</v>
      </c>
      <c r="G21" s="11"/>
      <c r="H21" s="23">
        <v>2474561</v>
      </c>
      <c r="I21" s="16"/>
    </row>
    <row r="22" spans="1:9" ht="21" customHeight="1" x14ac:dyDescent="0.25">
      <c r="A22" s="20" t="s">
        <v>121</v>
      </c>
      <c r="B22" s="2">
        <v>2620786</v>
      </c>
      <c r="C22" s="20"/>
      <c r="D22" s="16">
        <v>1497501</v>
      </c>
      <c r="E22" s="16"/>
      <c r="F22" s="2">
        <v>2588927</v>
      </c>
      <c r="G22" s="11"/>
      <c r="H22" s="23">
        <v>1454302</v>
      </c>
      <c r="I22" s="16"/>
    </row>
    <row r="23" spans="1:9" ht="21" customHeight="1" x14ac:dyDescent="0.25">
      <c r="A23" s="20" t="s">
        <v>4</v>
      </c>
      <c r="B23" s="2">
        <v>33926329</v>
      </c>
      <c r="C23" s="20"/>
      <c r="D23" s="16">
        <v>26446787</v>
      </c>
      <c r="E23" s="16"/>
      <c r="F23" s="2">
        <v>19218930</v>
      </c>
      <c r="G23" s="11"/>
      <c r="H23" s="23">
        <v>13360986</v>
      </c>
      <c r="I23" s="16"/>
    </row>
    <row r="24" spans="1:9" ht="21" customHeight="1" thickBot="1" x14ac:dyDescent="0.3">
      <c r="A24" s="18" t="s">
        <v>5</v>
      </c>
      <c r="B24" s="34">
        <f>B9+B10+B13+B14+B15+B12+B17+B18+B19+B20+B21+B23+B22</f>
        <v>4514484384</v>
      </c>
      <c r="C24" s="16"/>
      <c r="D24" s="34">
        <f>D9+D10+D13+D14+D15+D12+D17+D18+D19+D20+D21+D23+D22</f>
        <v>4421752087</v>
      </c>
      <c r="E24" s="16"/>
      <c r="F24" s="34">
        <f>F9+F10+F13+F14+F15+F12+F17+F18+F19+F20+F21+F23+F22</f>
        <v>3930605999</v>
      </c>
      <c r="G24" s="11"/>
      <c r="H24" s="34">
        <f>H9+H10+H13+H14+H15+H12+H17+H18+H19+H20+H21+H23+H22</f>
        <v>3840076339</v>
      </c>
      <c r="I24" s="16"/>
    </row>
    <row r="25" spans="1:9" ht="21" customHeight="1" thickTop="1" x14ac:dyDescent="0.3">
      <c r="A25" s="42"/>
      <c r="B25" s="2"/>
      <c r="D25" s="2"/>
      <c r="E25" s="16"/>
      <c r="F25" s="2"/>
      <c r="G25" s="11"/>
      <c r="I25" s="16"/>
    </row>
    <row r="26" spans="1:9" ht="21" customHeight="1" x14ac:dyDescent="0.25">
      <c r="B26" s="2"/>
      <c r="C26" s="2"/>
      <c r="D26" s="2"/>
      <c r="E26" s="2"/>
      <c r="F26" s="2"/>
      <c r="G26" s="2"/>
      <c r="I26" s="16"/>
    </row>
    <row r="27" spans="1:9" ht="21" customHeight="1" x14ac:dyDescent="0.25">
      <c r="B27" s="2"/>
      <c r="D27" s="2"/>
      <c r="E27" s="16"/>
      <c r="F27" s="2"/>
      <c r="G27" s="11"/>
      <c r="I27" s="16"/>
    </row>
    <row r="28" spans="1:9" ht="21" customHeight="1" x14ac:dyDescent="0.25">
      <c r="B28" s="2"/>
      <c r="D28" s="2"/>
      <c r="E28" s="16"/>
      <c r="F28" s="2"/>
      <c r="G28" s="11"/>
      <c r="I28" s="16"/>
    </row>
    <row r="29" spans="1:9" ht="21" customHeight="1" x14ac:dyDescent="0.25">
      <c r="B29" s="2"/>
      <c r="D29" s="2"/>
      <c r="E29" s="16"/>
      <c r="F29" s="2"/>
      <c r="G29" s="11"/>
      <c r="I29" s="16"/>
    </row>
    <row r="30" spans="1:9" ht="21" customHeight="1" x14ac:dyDescent="0.25">
      <c r="B30" s="2"/>
      <c r="D30" s="2"/>
      <c r="E30" s="16"/>
      <c r="F30" s="2"/>
      <c r="G30" s="11"/>
      <c r="I30" s="16"/>
    </row>
    <row r="31" spans="1:9" ht="21" customHeight="1" x14ac:dyDescent="0.25">
      <c r="B31" s="2"/>
      <c r="D31" s="2"/>
      <c r="E31" s="16"/>
      <c r="F31" s="2"/>
      <c r="G31" s="11"/>
      <c r="I31" s="16"/>
    </row>
    <row r="32" spans="1:9" ht="21" customHeight="1" x14ac:dyDescent="0.25">
      <c r="B32" s="2"/>
      <c r="D32" s="2"/>
      <c r="E32" s="16"/>
      <c r="F32" s="2"/>
      <c r="G32" s="11"/>
      <c r="I32" s="16"/>
    </row>
    <row r="33" spans="1:9" ht="21" customHeight="1" x14ac:dyDescent="0.25">
      <c r="B33" s="2"/>
      <c r="D33" s="2"/>
      <c r="E33" s="16"/>
      <c r="F33" s="2"/>
      <c r="G33" s="11"/>
      <c r="I33" s="16"/>
    </row>
    <row r="34" spans="1:9" ht="21" customHeight="1" x14ac:dyDescent="0.25">
      <c r="B34" s="2"/>
      <c r="D34" s="2"/>
      <c r="E34" s="16"/>
      <c r="F34" s="2"/>
      <c r="G34" s="11"/>
      <c r="I34" s="16"/>
    </row>
    <row r="35" spans="1:9" ht="21" customHeight="1" x14ac:dyDescent="0.25">
      <c r="B35" s="2"/>
      <c r="D35" s="2"/>
      <c r="E35" s="16"/>
      <c r="F35" s="2"/>
      <c r="G35" s="11"/>
      <c r="I35" s="16"/>
    </row>
    <row r="36" spans="1:9" ht="21" customHeight="1" x14ac:dyDescent="0.25">
      <c r="B36" s="2"/>
      <c r="D36" s="2"/>
      <c r="E36" s="16"/>
      <c r="F36" s="2"/>
      <c r="G36" s="11"/>
      <c r="I36" s="16"/>
    </row>
    <row r="37" spans="1:9" ht="21" customHeight="1" x14ac:dyDescent="0.25">
      <c r="B37" s="2"/>
      <c r="D37" s="2"/>
      <c r="E37" s="16"/>
      <c r="F37" s="2"/>
      <c r="G37" s="11"/>
      <c r="I37" s="16"/>
    </row>
    <row r="38" spans="1:9" ht="21" customHeight="1" x14ac:dyDescent="0.25">
      <c r="B38" s="2"/>
      <c r="D38" s="2"/>
      <c r="E38" s="16"/>
      <c r="F38" s="2"/>
      <c r="G38" s="11"/>
      <c r="I38" s="16"/>
    </row>
    <row r="39" spans="1:9" ht="21" customHeight="1" x14ac:dyDescent="0.25">
      <c r="B39" s="2"/>
      <c r="D39" s="2"/>
      <c r="E39" s="16"/>
      <c r="F39" s="2"/>
      <c r="G39" s="11"/>
      <c r="I39" s="16"/>
    </row>
    <row r="40" spans="1:9" ht="21" customHeight="1" x14ac:dyDescent="0.25">
      <c r="B40" s="2"/>
      <c r="D40" s="2"/>
      <c r="E40" s="16"/>
      <c r="F40" s="2"/>
      <c r="G40" s="11"/>
      <c r="I40" s="16"/>
    </row>
    <row r="41" spans="1:9" ht="21" customHeight="1" x14ac:dyDescent="0.25">
      <c r="B41" s="2"/>
      <c r="D41" s="2"/>
      <c r="E41" s="16"/>
      <c r="F41" s="2"/>
      <c r="G41" s="11"/>
      <c r="I41" s="16"/>
    </row>
    <row r="42" spans="1:9" ht="21" customHeight="1" x14ac:dyDescent="0.25">
      <c r="B42" s="2"/>
      <c r="D42" s="2"/>
      <c r="E42" s="16"/>
      <c r="F42" s="2"/>
      <c r="G42" s="11"/>
      <c r="I42" s="16"/>
    </row>
    <row r="43" spans="1:9" ht="21" customHeight="1" x14ac:dyDescent="0.25">
      <c r="B43" s="2"/>
      <c r="D43" s="2"/>
      <c r="E43" s="16"/>
      <c r="F43" s="2"/>
      <c r="G43" s="11"/>
      <c r="I43" s="16"/>
    </row>
    <row r="44" spans="1:9" ht="21" customHeight="1" x14ac:dyDescent="0.25">
      <c r="B44" s="2"/>
      <c r="D44" s="2"/>
      <c r="E44" s="16"/>
      <c r="F44" s="2"/>
      <c r="G44" s="11"/>
      <c r="I44" s="16"/>
    </row>
    <row r="45" spans="1:9" ht="21" customHeight="1" x14ac:dyDescent="0.25">
      <c r="B45" s="2"/>
      <c r="D45" s="2"/>
      <c r="E45" s="16"/>
      <c r="F45" s="2"/>
      <c r="G45" s="11"/>
      <c r="I45" s="16"/>
    </row>
    <row r="46" spans="1:9" ht="21" customHeight="1" x14ac:dyDescent="0.25">
      <c r="B46" s="2"/>
      <c r="D46" s="2"/>
      <c r="E46" s="16"/>
      <c r="F46" s="2"/>
      <c r="G46" s="11"/>
      <c r="I46" s="16"/>
    </row>
    <row r="47" spans="1:9" ht="21" customHeight="1" x14ac:dyDescent="0.25">
      <c r="B47" s="2"/>
      <c r="D47" s="2"/>
      <c r="E47" s="16"/>
      <c r="F47" s="2"/>
      <c r="G47" s="11"/>
      <c r="I47" s="16"/>
    </row>
    <row r="48" spans="1:9" ht="21" customHeight="1" x14ac:dyDescent="0.25">
      <c r="A48" s="8" t="s">
        <v>7</v>
      </c>
      <c r="B48" s="35"/>
      <c r="C48" s="8"/>
      <c r="D48" s="35"/>
      <c r="E48" s="16"/>
      <c r="F48" s="2"/>
      <c r="G48" s="11"/>
      <c r="I48" s="16"/>
    </row>
    <row r="49" spans="1:9" ht="21" customHeight="1" x14ac:dyDescent="0.25">
      <c r="A49" s="12" t="s">
        <v>8</v>
      </c>
      <c r="B49" s="2">
        <v>3184283391</v>
      </c>
      <c r="C49" s="12"/>
      <c r="D49" s="10">
        <v>3210895555</v>
      </c>
      <c r="E49" s="16"/>
      <c r="F49" s="2">
        <v>2699887528</v>
      </c>
      <c r="G49" s="11"/>
      <c r="H49" s="2">
        <v>2716152436</v>
      </c>
      <c r="I49" s="16"/>
    </row>
    <row r="50" spans="1:9" ht="21" customHeight="1" x14ac:dyDescent="0.25">
      <c r="A50" s="9" t="s">
        <v>45</v>
      </c>
      <c r="B50" s="2">
        <v>334219180</v>
      </c>
      <c r="C50" s="9"/>
      <c r="D50" s="10">
        <v>262521534</v>
      </c>
      <c r="E50" s="16"/>
      <c r="F50" s="2">
        <v>309526062</v>
      </c>
      <c r="G50" s="11"/>
      <c r="H50" s="2">
        <v>251029467</v>
      </c>
      <c r="I50" s="16"/>
    </row>
    <row r="51" spans="1:9" ht="21" customHeight="1" x14ac:dyDescent="0.25">
      <c r="A51" s="9" t="s">
        <v>33</v>
      </c>
      <c r="B51" s="2">
        <v>9155613</v>
      </c>
      <c r="C51" s="9"/>
      <c r="D51" s="10">
        <v>7769885</v>
      </c>
      <c r="E51" s="16"/>
      <c r="F51" s="2">
        <v>9154297</v>
      </c>
      <c r="G51" s="11"/>
      <c r="H51" s="2">
        <v>7767403</v>
      </c>
      <c r="I51" s="16"/>
    </row>
    <row r="52" spans="1:9" ht="21" customHeight="1" x14ac:dyDescent="0.25">
      <c r="A52" s="9" t="s">
        <v>48</v>
      </c>
      <c r="B52" s="2"/>
      <c r="C52" s="9"/>
      <c r="D52" s="10"/>
      <c r="E52" s="16"/>
      <c r="F52" s="2"/>
      <c r="G52" s="11"/>
      <c r="I52" s="16"/>
    </row>
    <row r="53" spans="1:9" ht="21" customHeight="1" x14ac:dyDescent="0.25">
      <c r="A53" s="28" t="s">
        <v>47</v>
      </c>
      <c r="B53" s="2">
        <v>18383683</v>
      </c>
      <c r="C53" s="9"/>
      <c r="D53" s="2">
        <v>17959739</v>
      </c>
      <c r="E53" s="16"/>
      <c r="F53" s="2">
        <v>17858498</v>
      </c>
      <c r="G53" s="11"/>
      <c r="H53" s="2">
        <v>17412480</v>
      </c>
      <c r="I53" s="16"/>
    </row>
    <row r="54" spans="1:9" ht="21" customHeight="1" x14ac:dyDescent="0.25">
      <c r="A54" s="9" t="s">
        <v>25</v>
      </c>
      <c r="B54" s="2">
        <v>63461975</v>
      </c>
      <c r="C54" s="9"/>
      <c r="D54" s="2">
        <v>70981448</v>
      </c>
      <c r="E54" s="16"/>
      <c r="F54" s="2">
        <v>62712103</v>
      </c>
      <c r="G54" s="11"/>
      <c r="H54" s="2">
        <v>69648650</v>
      </c>
      <c r="I54" s="16"/>
    </row>
    <row r="55" spans="1:9" ht="21" customHeight="1" x14ac:dyDescent="0.25">
      <c r="A55" s="9" t="s">
        <v>26</v>
      </c>
      <c r="B55" s="2">
        <v>212504715</v>
      </c>
      <c r="C55" s="9"/>
      <c r="D55" s="2">
        <v>188301568</v>
      </c>
      <c r="E55" s="16"/>
      <c r="F55" s="2">
        <v>211509881</v>
      </c>
      <c r="G55" s="11"/>
      <c r="H55" s="2">
        <v>187056618</v>
      </c>
      <c r="I55" s="16"/>
    </row>
    <row r="56" spans="1:9" ht="21" customHeight="1" x14ac:dyDescent="0.25">
      <c r="A56" s="9" t="s">
        <v>34</v>
      </c>
      <c r="B56" s="2">
        <v>34426203</v>
      </c>
      <c r="C56" s="9"/>
      <c r="D56" s="2">
        <v>27177164</v>
      </c>
      <c r="E56" s="16"/>
      <c r="F56" s="2">
        <v>31081236</v>
      </c>
      <c r="G56" s="11"/>
      <c r="H56" s="2">
        <v>24176399</v>
      </c>
      <c r="I56" s="16"/>
    </row>
    <row r="57" spans="1:9" ht="21" customHeight="1" x14ac:dyDescent="0.25">
      <c r="A57" s="9" t="s">
        <v>43</v>
      </c>
      <c r="B57" s="2">
        <v>29637</v>
      </c>
      <c r="C57" s="9"/>
      <c r="D57" s="2">
        <v>578896</v>
      </c>
      <c r="E57" s="16"/>
      <c r="F57" s="2">
        <v>0</v>
      </c>
      <c r="G57" s="11"/>
      <c r="H57" s="2">
        <v>279989</v>
      </c>
      <c r="I57" s="16"/>
    </row>
    <row r="58" spans="1:9" ht="21" customHeight="1" x14ac:dyDescent="0.25">
      <c r="A58" s="9" t="s">
        <v>9</v>
      </c>
      <c r="B58" s="2">
        <v>127189954</v>
      </c>
      <c r="C58" s="9"/>
      <c r="D58" s="2">
        <v>128424347</v>
      </c>
      <c r="E58" s="16"/>
      <c r="F58" s="2">
        <v>84619386</v>
      </c>
      <c r="G58" s="11"/>
      <c r="H58" s="2">
        <v>81902964</v>
      </c>
      <c r="I58" s="16"/>
    </row>
    <row r="59" spans="1:9" ht="21" customHeight="1" x14ac:dyDescent="0.25">
      <c r="A59" s="13" t="s">
        <v>10</v>
      </c>
      <c r="B59" s="33">
        <f>SUM(B49:B58)</f>
        <v>3983654351</v>
      </c>
      <c r="C59" s="13"/>
      <c r="D59" s="33">
        <f>SUM(D49:D58)</f>
        <v>3914610136</v>
      </c>
      <c r="E59" s="16"/>
      <c r="F59" s="33">
        <f>SUM(F49:F58)</f>
        <v>3426348991</v>
      </c>
      <c r="G59" s="11"/>
      <c r="H59" s="33">
        <f>SUM(H49:H58)</f>
        <v>3355426406</v>
      </c>
      <c r="I59" s="16"/>
    </row>
    <row r="60" spans="1:9" ht="21" customHeight="1" x14ac:dyDescent="0.25">
      <c r="A60" s="13"/>
      <c r="B60" s="32"/>
      <c r="C60" s="13"/>
      <c r="D60" s="32"/>
      <c r="E60" s="16"/>
      <c r="F60" s="2"/>
      <c r="G60" s="11"/>
      <c r="I60" s="16"/>
    </row>
    <row r="61" spans="1:9" ht="21" customHeight="1" x14ac:dyDescent="0.25">
      <c r="A61" s="9" t="s">
        <v>11</v>
      </c>
      <c r="B61" s="2"/>
      <c r="C61" s="2"/>
      <c r="D61" s="2"/>
      <c r="E61" s="2"/>
      <c r="F61" s="2"/>
      <c r="G61" s="2"/>
      <c r="I61" s="16"/>
    </row>
    <row r="62" spans="1:9" ht="21" customHeight="1" x14ac:dyDescent="0.25">
      <c r="A62" s="12" t="s">
        <v>12</v>
      </c>
      <c r="B62" s="29"/>
      <c r="C62" s="12"/>
      <c r="D62" s="29"/>
      <c r="E62" s="16"/>
      <c r="F62" s="2"/>
      <c r="G62" s="11"/>
      <c r="I62" s="16"/>
    </row>
    <row r="63" spans="1:9" ht="21" customHeight="1" x14ac:dyDescent="0.25">
      <c r="A63" s="13" t="s">
        <v>50</v>
      </c>
      <c r="B63" s="32"/>
      <c r="C63" s="13"/>
      <c r="D63" s="32"/>
      <c r="E63" s="16"/>
      <c r="F63" s="2"/>
      <c r="G63" s="11"/>
      <c r="I63" s="16"/>
    </row>
    <row r="64" spans="1:9" ht="21" customHeight="1" thickBot="1" x14ac:dyDescent="0.3">
      <c r="A64" s="15" t="s">
        <v>38</v>
      </c>
      <c r="B64" s="36">
        <v>16550</v>
      </c>
      <c r="C64" s="15"/>
      <c r="D64" s="36">
        <v>16550</v>
      </c>
      <c r="E64" s="16"/>
      <c r="F64" s="36">
        <v>16550</v>
      </c>
      <c r="G64" s="11"/>
      <c r="H64" s="36">
        <v>16550</v>
      </c>
      <c r="I64" s="16"/>
    </row>
    <row r="65" spans="1:9" ht="21" customHeight="1" thickTop="1" thickBot="1" x14ac:dyDescent="0.3">
      <c r="A65" s="15" t="s">
        <v>35</v>
      </c>
      <c r="B65" s="36">
        <v>39983450</v>
      </c>
      <c r="C65" s="15"/>
      <c r="D65" s="36">
        <v>39983450</v>
      </c>
      <c r="E65" s="16"/>
      <c r="F65" s="36">
        <v>39983450</v>
      </c>
      <c r="G65" s="11"/>
      <c r="H65" s="36">
        <v>39983450</v>
      </c>
      <c r="I65" s="16"/>
    </row>
    <row r="66" spans="1:9" ht="21" customHeight="1" thickTop="1" x14ac:dyDescent="0.25">
      <c r="A66" s="13" t="s">
        <v>13</v>
      </c>
      <c r="B66" s="32"/>
      <c r="C66" s="13"/>
      <c r="D66" s="32"/>
      <c r="E66" s="16"/>
      <c r="F66" s="2"/>
      <c r="G66" s="11"/>
      <c r="I66" s="16"/>
    </row>
    <row r="67" spans="1:9" ht="21" customHeight="1" x14ac:dyDescent="0.25">
      <c r="A67" s="15" t="s">
        <v>36</v>
      </c>
      <c r="B67" s="2">
        <v>19088429</v>
      </c>
      <c r="C67" s="15"/>
      <c r="D67" s="10">
        <v>19088429</v>
      </c>
      <c r="E67" s="16"/>
      <c r="F67" s="2">
        <v>19088429</v>
      </c>
      <c r="G67" s="11"/>
      <c r="H67" s="2">
        <v>19088429</v>
      </c>
      <c r="I67" s="16"/>
    </row>
    <row r="68" spans="1:9" ht="21" customHeight="1" x14ac:dyDescent="0.25">
      <c r="A68" s="9" t="s">
        <v>40</v>
      </c>
      <c r="B68" s="2">
        <v>56346232</v>
      </c>
      <c r="C68" s="9"/>
      <c r="D68" s="10">
        <v>56346232</v>
      </c>
      <c r="E68" s="16"/>
      <c r="F68" s="2">
        <v>56346232</v>
      </c>
      <c r="G68" s="11"/>
      <c r="H68" s="2">
        <v>56346232</v>
      </c>
      <c r="I68" s="16"/>
    </row>
    <row r="69" spans="1:9" ht="21" customHeight="1" x14ac:dyDescent="0.25">
      <c r="A69" s="9" t="s">
        <v>27</v>
      </c>
      <c r="B69" s="2">
        <v>44270288</v>
      </c>
      <c r="C69" s="9"/>
      <c r="D69" s="10">
        <v>54243425</v>
      </c>
      <c r="E69" s="16"/>
      <c r="F69" s="2">
        <v>45594835</v>
      </c>
      <c r="G69" s="11"/>
      <c r="H69" s="2">
        <v>55480947</v>
      </c>
      <c r="I69" s="16"/>
    </row>
    <row r="70" spans="1:9" ht="21" customHeight="1" x14ac:dyDescent="0.25">
      <c r="A70" s="9" t="s">
        <v>14</v>
      </c>
      <c r="B70" s="2"/>
      <c r="C70" s="9"/>
      <c r="D70" s="2"/>
      <c r="E70" s="16"/>
      <c r="F70" s="2"/>
      <c r="G70" s="21"/>
      <c r="I70" s="16"/>
    </row>
    <row r="71" spans="1:9" ht="21" customHeight="1" x14ac:dyDescent="0.25">
      <c r="A71" s="13" t="s">
        <v>15</v>
      </c>
      <c r="B71" s="2"/>
      <c r="C71" s="13"/>
      <c r="D71" s="32"/>
      <c r="E71" s="16"/>
      <c r="F71" s="2"/>
      <c r="I71" s="16"/>
    </row>
    <row r="72" spans="1:9" ht="21" customHeight="1" x14ac:dyDescent="0.25">
      <c r="A72" s="15" t="s">
        <v>20</v>
      </c>
      <c r="B72" s="2">
        <v>28000000</v>
      </c>
      <c r="C72" s="14"/>
      <c r="D72" s="2">
        <v>27000000</v>
      </c>
      <c r="E72" s="16"/>
      <c r="F72" s="2">
        <v>28000000</v>
      </c>
      <c r="G72" s="11"/>
      <c r="H72" s="2">
        <v>27000000</v>
      </c>
      <c r="I72" s="16"/>
    </row>
    <row r="73" spans="1:9" ht="21" customHeight="1" x14ac:dyDescent="0.25">
      <c r="A73" s="15" t="s">
        <v>19</v>
      </c>
      <c r="B73" s="2">
        <v>126500000</v>
      </c>
      <c r="C73" s="14"/>
      <c r="D73" s="2">
        <v>121500000</v>
      </c>
      <c r="E73" s="16"/>
      <c r="F73" s="2">
        <v>126500000</v>
      </c>
      <c r="G73" s="11"/>
      <c r="H73" s="2">
        <v>121500000</v>
      </c>
      <c r="I73" s="16"/>
    </row>
    <row r="74" spans="1:9" ht="21" customHeight="1" x14ac:dyDescent="0.25">
      <c r="A74" s="13" t="s">
        <v>16</v>
      </c>
      <c r="B74" s="37">
        <v>254769825</v>
      </c>
      <c r="C74" s="13"/>
      <c r="D74" s="43">
        <v>227167894</v>
      </c>
      <c r="E74" s="16"/>
      <c r="F74" s="37">
        <v>228727512</v>
      </c>
      <c r="G74" s="11"/>
      <c r="H74" s="37">
        <v>205234325</v>
      </c>
      <c r="I74" s="16"/>
    </row>
    <row r="75" spans="1:9" ht="21" customHeight="1" x14ac:dyDescent="0.25">
      <c r="A75" s="13" t="s">
        <v>37</v>
      </c>
      <c r="B75" s="2">
        <f>SUM(B67:B74)</f>
        <v>528974774</v>
      </c>
      <c r="C75" s="13"/>
      <c r="D75" s="2">
        <f>SUM(D67:D74)</f>
        <v>505345980</v>
      </c>
      <c r="E75" s="25"/>
      <c r="F75" s="2">
        <f>SUM(F67:F74)</f>
        <v>504257008</v>
      </c>
      <c r="G75" s="11"/>
      <c r="H75" s="2">
        <f>SUM(H67:H74)</f>
        <v>484649933</v>
      </c>
      <c r="I75" s="16"/>
    </row>
    <row r="76" spans="1:9" ht="21" customHeight="1" x14ac:dyDescent="0.25">
      <c r="A76" s="9" t="s">
        <v>28</v>
      </c>
      <c r="B76" s="2">
        <v>1855259</v>
      </c>
      <c r="C76" s="27"/>
      <c r="D76" s="37">
        <v>1795971</v>
      </c>
      <c r="E76" s="16"/>
      <c r="F76" s="37">
        <v>0</v>
      </c>
      <c r="G76" s="11"/>
      <c r="H76" s="37">
        <v>0</v>
      </c>
      <c r="I76" s="26"/>
    </row>
    <row r="77" spans="1:9" ht="21" customHeight="1" x14ac:dyDescent="0.25">
      <c r="A77" s="13" t="s">
        <v>18</v>
      </c>
      <c r="B77" s="33">
        <f>SUM(B75:B76)</f>
        <v>530830033</v>
      </c>
      <c r="C77" s="13"/>
      <c r="D77" s="17">
        <f>SUM(D75:D76)</f>
        <v>507141951</v>
      </c>
      <c r="E77" s="16"/>
      <c r="F77" s="33">
        <f>SUM(F75:F76)</f>
        <v>504257008</v>
      </c>
      <c r="G77" s="11"/>
      <c r="H77" s="33">
        <f>SUM(H75:H76)</f>
        <v>484649933</v>
      </c>
      <c r="I77" s="16"/>
    </row>
    <row r="78" spans="1:9" ht="21" customHeight="1" thickBot="1" x14ac:dyDescent="0.3">
      <c r="A78" s="19" t="s">
        <v>29</v>
      </c>
      <c r="B78" s="36">
        <f>+B59+B77</f>
        <v>4514484384</v>
      </c>
      <c r="C78" s="19"/>
      <c r="D78" s="22">
        <f>+D59+D77</f>
        <v>4421752087</v>
      </c>
      <c r="E78" s="16"/>
      <c r="F78" s="36">
        <f>+F59+F77</f>
        <v>3930605999</v>
      </c>
      <c r="G78" s="11"/>
      <c r="H78" s="36">
        <f>+H59+H77</f>
        <v>3840076339</v>
      </c>
      <c r="I78" s="16"/>
    </row>
    <row r="79" spans="1:9" ht="21" customHeight="1" thickTop="1" x14ac:dyDescent="0.25">
      <c r="B79" s="38"/>
      <c r="C79" s="38"/>
      <c r="D79" s="38"/>
      <c r="E79" s="38"/>
      <c r="F79" s="38"/>
      <c r="G79" s="38"/>
      <c r="H79" s="38"/>
    </row>
    <row r="80" spans="1:9" ht="21" customHeight="1" x14ac:dyDescent="0.25">
      <c r="A80" s="39"/>
      <c r="B80" s="38"/>
      <c r="C80" s="38"/>
      <c r="D80" s="38"/>
      <c r="E80" s="38"/>
      <c r="F80" s="38"/>
      <c r="G80" s="38"/>
      <c r="H80" s="38"/>
    </row>
    <row r="81" spans="2:8" ht="21" customHeight="1" x14ac:dyDescent="0.25">
      <c r="B81" s="38"/>
      <c r="D81" s="38"/>
      <c r="F81" s="38"/>
      <c r="H81" s="38"/>
    </row>
  </sheetData>
  <sheetProtection algorithmName="SHA-512" hashValue="mWwkwdzgvMZDt0uObw0xONnHZjRbwVbxyouD3BSWQOgzIkqvzz+fqN/7jPQCT/8Ve4ll6wQXRjefCI7SuQzljA==" saltValue="XQT+oEfNizlnrLiZ2IkGgg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DF83-8895-4CBC-8A57-D72713D41880}">
  <dimension ref="A1:R69"/>
  <sheetViews>
    <sheetView zoomScale="90" zoomScaleNormal="90" workbookViewId="0">
      <pane xSplit="6" ySplit="8" topLeftCell="G9" activePane="bottomRight" state="frozen"/>
      <selection activeCell="P63" sqref="P63"/>
      <selection pane="topRight" activeCell="P63" sqref="P63"/>
      <selection pane="bottomLeft" activeCell="P63" sqref="P63"/>
      <selection pane="bottomRight" sqref="A1:Q1"/>
    </sheetView>
  </sheetViews>
  <sheetFormatPr defaultColWidth="9.26953125" defaultRowHeight="14" x14ac:dyDescent="0.25"/>
  <cols>
    <col min="1" max="1" width="0.453125" style="45" customWidth="1"/>
    <col min="2" max="5" width="1.7265625" style="45" customWidth="1"/>
    <col min="6" max="6" width="56.26953125" style="45" customWidth="1"/>
    <col min="7" max="7" width="15" style="90" customWidth="1"/>
    <col min="8" max="8" width="1.7265625" style="45" customWidth="1"/>
    <col min="9" max="9" width="14.453125" style="90" customWidth="1"/>
    <col min="10" max="10" width="1.7265625" style="45" customWidth="1"/>
    <col min="11" max="11" width="14.26953125" style="45" customWidth="1"/>
    <col min="12" max="12" width="1.7265625" style="45" customWidth="1"/>
    <col min="13" max="13" width="14.54296875" style="90" customWidth="1"/>
    <col min="14" max="14" width="1.7265625" style="45" customWidth="1"/>
    <col min="15" max="15" width="13.7265625" style="90" customWidth="1"/>
    <col min="16" max="16" width="1.7265625" style="45" customWidth="1"/>
    <col min="17" max="17" width="16" style="45" customWidth="1"/>
    <col min="18" max="18" width="14.26953125" style="48" bestFit="1" customWidth="1"/>
    <col min="19" max="221" width="9.26953125" style="45"/>
    <col min="222" max="222" width="0.453125" style="45" customWidth="1"/>
    <col min="223" max="226" width="1.7265625" style="45" customWidth="1"/>
    <col min="227" max="227" width="56.26953125" style="45" customWidth="1"/>
    <col min="228" max="228" width="15" style="45" customWidth="1"/>
    <col min="229" max="229" width="1.7265625" style="45" customWidth="1"/>
    <col min="230" max="230" width="14.453125" style="45" customWidth="1"/>
    <col min="231" max="231" width="1.7265625" style="45" customWidth="1"/>
    <col min="232" max="232" width="14.26953125" style="45" customWidth="1"/>
    <col min="233" max="233" width="1.7265625" style="45" customWidth="1"/>
    <col min="234" max="234" width="14.54296875" style="45" customWidth="1"/>
    <col min="235" max="235" width="1.7265625" style="45" customWidth="1"/>
    <col min="236" max="236" width="13.7265625" style="45" customWidth="1"/>
    <col min="237" max="237" width="1.7265625" style="45" customWidth="1"/>
    <col min="238" max="238" width="16" style="45" customWidth="1"/>
    <col min="239" max="239" width="14.26953125" style="45" bestFit="1" customWidth="1"/>
    <col min="240" max="477" width="9.26953125" style="45"/>
    <col min="478" max="478" width="0.453125" style="45" customWidth="1"/>
    <col min="479" max="482" width="1.7265625" style="45" customWidth="1"/>
    <col min="483" max="483" width="56.26953125" style="45" customWidth="1"/>
    <col min="484" max="484" width="15" style="45" customWidth="1"/>
    <col min="485" max="485" width="1.7265625" style="45" customWidth="1"/>
    <col min="486" max="486" width="14.453125" style="45" customWidth="1"/>
    <col min="487" max="487" width="1.7265625" style="45" customWidth="1"/>
    <col min="488" max="488" width="14.26953125" style="45" customWidth="1"/>
    <col min="489" max="489" width="1.7265625" style="45" customWidth="1"/>
    <col min="490" max="490" width="14.54296875" style="45" customWidth="1"/>
    <col min="491" max="491" width="1.7265625" style="45" customWidth="1"/>
    <col min="492" max="492" width="13.7265625" style="45" customWidth="1"/>
    <col min="493" max="493" width="1.7265625" style="45" customWidth="1"/>
    <col min="494" max="494" width="16" style="45" customWidth="1"/>
    <col min="495" max="495" width="14.26953125" style="45" bestFit="1" customWidth="1"/>
    <col min="496" max="733" width="9.26953125" style="45"/>
    <col min="734" max="734" width="0.453125" style="45" customWidth="1"/>
    <col min="735" max="738" width="1.7265625" style="45" customWidth="1"/>
    <col min="739" max="739" width="56.26953125" style="45" customWidth="1"/>
    <col min="740" max="740" width="15" style="45" customWidth="1"/>
    <col min="741" max="741" width="1.7265625" style="45" customWidth="1"/>
    <col min="742" max="742" width="14.453125" style="45" customWidth="1"/>
    <col min="743" max="743" width="1.7265625" style="45" customWidth="1"/>
    <col min="744" max="744" width="14.26953125" style="45" customWidth="1"/>
    <col min="745" max="745" width="1.7265625" style="45" customWidth="1"/>
    <col min="746" max="746" width="14.54296875" style="45" customWidth="1"/>
    <col min="747" max="747" width="1.7265625" style="45" customWidth="1"/>
    <col min="748" max="748" width="13.7265625" style="45" customWidth="1"/>
    <col min="749" max="749" width="1.7265625" style="45" customWidth="1"/>
    <col min="750" max="750" width="16" style="45" customWidth="1"/>
    <col min="751" max="751" width="14.26953125" style="45" bestFit="1" customWidth="1"/>
    <col min="752" max="989" width="9.26953125" style="45"/>
    <col min="990" max="990" width="0.453125" style="45" customWidth="1"/>
    <col min="991" max="994" width="1.7265625" style="45" customWidth="1"/>
    <col min="995" max="995" width="56.26953125" style="45" customWidth="1"/>
    <col min="996" max="996" width="15" style="45" customWidth="1"/>
    <col min="997" max="997" width="1.7265625" style="45" customWidth="1"/>
    <col min="998" max="998" width="14.453125" style="45" customWidth="1"/>
    <col min="999" max="999" width="1.7265625" style="45" customWidth="1"/>
    <col min="1000" max="1000" width="14.26953125" style="45" customWidth="1"/>
    <col min="1001" max="1001" width="1.7265625" style="45" customWidth="1"/>
    <col min="1002" max="1002" width="14.54296875" style="45" customWidth="1"/>
    <col min="1003" max="1003" width="1.7265625" style="45" customWidth="1"/>
    <col min="1004" max="1004" width="13.7265625" style="45" customWidth="1"/>
    <col min="1005" max="1005" width="1.7265625" style="45" customWidth="1"/>
    <col min="1006" max="1006" width="16" style="45" customWidth="1"/>
    <col min="1007" max="1007" width="14.26953125" style="45" bestFit="1" customWidth="1"/>
    <col min="1008" max="1245" width="9.26953125" style="45"/>
    <col min="1246" max="1246" width="0.453125" style="45" customWidth="1"/>
    <col min="1247" max="1250" width="1.7265625" style="45" customWidth="1"/>
    <col min="1251" max="1251" width="56.26953125" style="45" customWidth="1"/>
    <col min="1252" max="1252" width="15" style="45" customWidth="1"/>
    <col min="1253" max="1253" width="1.7265625" style="45" customWidth="1"/>
    <col min="1254" max="1254" width="14.453125" style="45" customWidth="1"/>
    <col min="1255" max="1255" width="1.7265625" style="45" customWidth="1"/>
    <col min="1256" max="1256" width="14.26953125" style="45" customWidth="1"/>
    <col min="1257" max="1257" width="1.7265625" style="45" customWidth="1"/>
    <col min="1258" max="1258" width="14.54296875" style="45" customWidth="1"/>
    <col min="1259" max="1259" width="1.7265625" style="45" customWidth="1"/>
    <col min="1260" max="1260" width="13.7265625" style="45" customWidth="1"/>
    <col min="1261" max="1261" width="1.7265625" style="45" customWidth="1"/>
    <col min="1262" max="1262" width="16" style="45" customWidth="1"/>
    <col min="1263" max="1263" width="14.26953125" style="45" bestFit="1" customWidth="1"/>
    <col min="1264" max="1501" width="9.26953125" style="45"/>
    <col min="1502" max="1502" width="0.453125" style="45" customWidth="1"/>
    <col min="1503" max="1506" width="1.7265625" style="45" customWidth="1"/>
    <col min="1507" max="1507" width="56.26953125" style="45" customWidth="1"/>
    <col min="1508" max="1508" width="15" style="45" customWidth="1"/>
    <col min="1509" max="1509" width="1.7265625" style="45" customWidth="1"/>
    <col min="1510" max="1510" width="14.453125" style="45" customWidth="1"/>
    <col min="1511" max="1511" width="1.7265625" style="45" customWidth="1"/>
    <col min="1512" max="1512" width="14.26953125" style="45" customWidth="1"/>
    <col min="1513" max="1513" width="1.7265625" style="45" customWidth="1"/>
    <col min="1514" max="1514" width="14.54296875" style="45" customWidth="1"/>
    <col min="1515" max="1515" width="1.7265625" style="45" customWidth="1"/>
    <col min="1516" max="1516" width="13.7265625" style="45" customWidth="1"/>
    <col min="1517" max="1517" width="1.7265625" style="45" customWidth="1"/>
    <col min="1518" max="1518" width="16" style="45" customWidth="1"/>
    <col min="1519" max="1519" width="14.26953125" style="45" bestFit="1" customWidth="1"/>
    <col min="1520" max="1757" width="9.26953125" style="45"/>
    <col min="1758" max="1758" width="0.453125" style="45" customWidth="1"/>
    <col min="1759" max="1762" width="1.7265625" style="45" customWidth="1"/>
    <col min="1763" max="1763" width="56.26953125" style="45" customWidth="1"/>
    <col min="1764" max="1764" width="15" style="45" customWidth="1"/>
    <col min="1765" max="1765" width="1.7265625" style="45" customWidth="1"/>
    <col min="1766" max="1766" width="14.453125" style="45" customWidth="1"/>
    <col min="1767" max="1767" width="1.7265625" style="45" customWidth="1"/>
    <col min="1768" max="1768" width="14.26953125" style="45" customWidth="1"/>
    <col min="1769" max="1769" width="1.7265625" style="45" customWidth="1"/>
    <col min="1770" max="1770" width="14.54296875" style="45" customWidth="1"/>
    <col min="1771" max="1771" width="1.7265625" style="45" customWidth="1"/>
    <col min="1772" max="1772" width="13.7265625" style="45" customWidth="1"/>
    <col min="1773" max="1773" width="1.7265625" style="45" customWidth="1"/>
    <col min="1774" max="1774" width="16" style="45" customWidth="1"/>
    <col min="1775" max="1775" width="14.26953125" style="45" bestFit="1" customWidth="1"/>
    <col min="1776" max="2013" width="9.26953125" style="45"/>
    <col min="2014" max="2014" width="0.453125" style="45" customWidth="1"/>
    <col min="2015" max="2018" width="1.7265625" style="45" customWidth="1"/>
    <col min="2019" max="2019" width="56.26953125" style="45" customWidth="1"/>
    <col min="2020" max="2020" width="15" style="45" customWidth="1"/>
    <col min="2021" max="2021" width="1.7265625" style="45" customWidth="1"/>
    <col min="2022" max="2022" width="14.453125" style="45" customWidth="1"/>
    <col min="2023" max="2023" width="1.7265625" style="45" customWidth="1"/>
    <col min="2024" max="2024" width="14.26953125" style="45" customWidth="1"/>
    <col min="2025" max="2025" width="1.7265625" style="45" customWidth="1"/>
    <col min="2026" max="2026" width="14.54296875" style="45" customWidth="1"/>
    <col min="2027" max="2027" width="1.7265625" style="45" customWidth="1"/>
    <col min="2028" max="2028" width="13.7265625" style="45" customWidth="1"/>
    <col min="2029" max="2029" width="1.7265625" style="45" customWidth="1"/>
    <col min="2030" max="2030" width="16" style="45" customWidth="1"/>
    <col min="2031" max="2031" width="14.26953125" style="45" bestFit="1" customWidth="1"/>
    <col min="2032" max="2269" width="9.26953125" style="45"/>
    <col min="2270" max="2270" width="0.453125" style="45" customWidth="1"/>
    <col min="2271" max="2274" width="1.7265625" style="45" customWidth="1"/>
    <col min="2275" max="2275" width="56.26953125" style="45" customWidth="1"/>
    <col min="2276" max="2276" width="15" style="45" customWidth="1"/>
    <col min="2277" max="2277" width="1.7265625" style="45" customWidth="1"/>
    <col min="2278" max="2278" width="14.453125" style="45" customWidth="1"/>
    <col min="2279" max="2279" width="1.7265625" style="45" customWidth="1"/>
    <col min="2280" max="2280" width="14.26953125" style="45" customWidth="1"/>
    <col min="2281" max="2281" width="1.7265625" style="45" customWidth="1"/>
    <col min="2282" max="2282" width="14.54296875" style="45" customWidth="1"/>
    <col min="2283" max="2283" width="1.7265625" style="45" customWidth="1"/>
    <col min="2284" max="2284" width="13.7265625" style="45" customWidth="1"/>
    <col min="2285" max="2285" width="1.7265625" style="45" customWidth="1"/>
    <col min="2286" max="2286" width="16" style="45" customWidth="1"/>
    <col min="2287" max="2287" width="14.26953125" style="45" bestFit="1" customWidth="1"/>
    <col min="2288" max="2525" width="9.26953125" style="45"/>
    <col min="2526" max="2526" width="0.453125" style="45" customWidth="1"/>
    <col min="2527" max="2530" width="1.7265625" style="45" customWidth="1"/>
    <col min="2531" max="2531" width="56.26953125" style="45" customWidth="1"/>
    <col min="2532" max="2532" width="15" style="45" customWidth="1"/>
    <col min="2533" max="2533" width="1.7265625" style="45" customWidth="1"/>
    <col min="2534" max="2534" width="14.453125" style="45" customWidth="1"/>
    <col min="2535" max="2535" width="1.7265625" style="45" customWidth="1"/>
    <col min="2536" max="2536" width="14.26953125" style="45" customWidth="1"/>
    <col min="2537" max="2537" width="1.7265625" style="45" customWidth="1"/>
    <col min="2538" max="2538" width="14.54296875" style="45" customWidth="1"/>
    <col min="2539" max="2539" width="1.7265625" style="45" customWidth="1"/>
    <col min="2540" max="2540" width="13.7265625" style="45" customWidth="1"/>
    <col min="2541" max="2541" width="1.7265625" style="45" customWidth="1"/>
    <col min="2542" max="2542" width="16" style="45" customWidth="1"/>
    <col min="2543" max="2543" width="14.26953125" style="45" bestFit="1" customWidth="1"/>
    <col min="2544" max="2781" width="9.26953125" style="45"/>
    <col min="2782" max="2782" width="0.453125" style="45" customWidth="1"/>
    <col min="2783" max="2786" width="1.7265625" style="45" customWidth="1"/>
    <col min="2787" max="2787" width="56.26953125" style="45" customWidth="1"/>
    <col min="2788" max="2788" width="15" style="45" customWidth="1"/>
    <col min="2789" max="2789" width="1.7265625" style="45" customWidth="1"/>
    <col min="2790" max="2790" width="14.453125" style="45" customWidth="1"/>
    <col min="2791" max="2791" width="1.7265625" style="45" customWidth="1"/>
    <col min="2792" max="2792" width="14.26953125" style="45" customWidth="1"/>
    <col min="2793" max="2793" width="1.7265625" style="45" customWidth="1"/>
    <col min="2794" max="2794" width="14.54296875" style="45" customWidth="1"/>
    <col min="2795" max="2795" width="1.7265625" style="45" customWidth="1"/>
    <col min="2796" max="2796" width="13.7265625" style="45" customWidth="1"/>
    <col min="2797" max="2797" width="1.7265625" style="45" customWidth="1"/>
    <col min="2798" max="2798" width="16" style="45" customWidth="1"/>
    <col min="2799" max="2799" width="14.26953125" style="45" bestFit="1" customWidth="1"/>
    <col min="2800" max="3037" width="9.26953125" style="45"/>
    <col min="3038" max="3038" width="0.453125" style="45" customWidth="1"/>
    <col min="3039" max="3042" width="1.7265625" style="45" customWidth="1"/>
    <col min="3043" max="3043" width="56.26953125" style="45" customWidth="1"/>
    <col min="3044" max="3044" width="15" style="45" customWidth="1"/>
    <col min="3045" max="3045" width="1.7265625" style="45" customWidth="1"/>
    <col min="3046" max="3046" width="14.453125" style="45" customWidth="1"/>
    <col min="3047" max="3047" width="1.7265625" style="45" customWidth="1"/>
    <col min="3048" max="3048" width="14.26953125" style="45" customWidth="1"/>
    <col min="3049" max="3049" width="1.7265625" style="45" customWidth="1"/>
    <col min="3050" max="3050" width="14.54296875" style="45" customWidth="1"/>
    <col min="3051" max="3051" width="1.7265625" style="45" customWidth="1"/>
    <col min="3052" max="3052" width="13.7265625" style="45" customWidth="1"/>
    <col min="3053" max="3053" width="1.7265625" style="45" customWidth="1"/>
    <col min="3054" max="3054" width="16" style="45" customWidth="1"/>
    <col min="3055" max="3055" width="14.26953125" style="45" bestFit="1" customWidth="1"/>
    <col min="3056" max="3293" width="9.26953125" style="45"/>
    <col min="3294" max="3294" width="0.453125" style="45" customWidth="1"/>
    <col min="3295" max="3298" width="1.7265625" style="45" customWidth="1"/>
    <col min="3299" max="3299" width="56.26953125" style="45" customWidth="1"/>
    <col min="3300" max="3300" width="15" style="45" customWidth="1"/>
    <col min="3301" max="3301" width="1.7265625" style="45" customWidth="1"/>
    <col min="3302" max="3302" width="14.453125" style="45" customWidth="1"/>
    <col min="3303" max="3303" width="1.7265625" style="45" customWidth="1"/>
    <col min="3304" max="3304" width="14.26953125" style="45" customWidth="1"/>
    <col min="3305" max="3305" width="1.7265625" style="45" customWidth="1"/>
    <col min="3306" max="3306" width="14.54296875" style="45" customWidth="1"/>
    <col min="3307" max="3307" width="1.7265625" style="45" customWidth="1"/>
    <col min="3308" max="3308" width="13.7265625" style="45" customWidth="1"/>
    <col min="3309" max="3309" width="1.7265625" style="45" customWidth="1"/>
    <col min="3310" max="3310" width="16" style="45" customWidth="1"/>
    <col min="3311" max="3311" width="14.26953125" style="45" bestFit="1" customWidth="1"/>
    <col min="3312" max="3549" width="9.26953125" style="45"/>
    <col min="3550" max="3550" width="0.453125" style="45" customWidth="1"/>
    <col min="3551" max="3554" width="1.7265625" style="45" customWidth="1"/>
    <col min="3555" max="3555" width="56.26953125" style="45" customWidth="1"/>
    <col min="3556" max="3556" width="15" style="45" customWidth="1"/>
    <col min="3557" max="3557" width="1.7265625" style="45" customWidth="1"/>
    <col min="3558" max="3558" width="14.453125" style="45" customWidth="1"/>
    <col min="3559" max="3559" width="1.7265625" style="45" customWidth="1"/>
    <col min="3560" max="3560" width="14.26953125" style="45" customWidth="1"/>
    <col min="3561" max="3561" width="1.7265625" style="45" customWidth="1"/>
    <col min="3562" max="3562" width="14.54296875" style="45" customWidth="1"/>
    <col min="3563" max="3563" width="1.7265625" style="45" customWidth="1"/>
    <col min="3564" max="3564" width="13.7265625" style="45" customWidth="1"/>
    <col min="3565" max="3565" width="1.7265625" style="45" customWidth="1"/>
    <col min="3566" max="3566" width="16" style="45" customWidth="1"/>
    <col min="3567" max="3567" width="14.26953125" style="45" bestFit="1" customWidth="1"/>
    <col min="3568" max="3805" width="9.26953125" style="45"/>
    <col min="3806" max="3806" width="0.453125" style="45" customWidth="1"/>
    <col min="3807" max="3810" width="1.7265625" style="45" customWidth="1"/>
    <col min="3811" max="3811" width="56.26953125" style="45" customWidth="1"/>
    <col min="3812" max="3812" width="15" style="45" customWidth="1"/>
    <col min="3813" max="3813" width="1.7265625" style="45" customWidth="1"/>
    <col min="3814" max="3814" width="14.453125" style="45" customWidth="1"/>
    <col min="3815" max="3815" width="1.7265625" style="45" customWidth="1"/>
    <col min="3816" max="3816" width="14.26953125" style="45" customWidth="1"/>
    <col min="3817" max="3817" width="1.7265625" style="45" customWidth="1"/>
    <col min="3818" max="3818" width="14.54296875" style="45" customWidth="1"/>
    <col min="3819" max="3819" width="1.7265625" style="45" customWidth="1"/>
    <col min="3820" max="3820" width="13.7265625" style="45" customWidth="1"/>
    <col min="3821" max="3821" width="1.7265625" style="45" customWidth="1"/>
    <col min="3822" max="3822" width="16" style="45" customWidth="1"/>
    <col min="3823" max="3823" width="14.26953125" style="45" bestFit="1" customWidth="1"/>
    <col min="3824" max="4061" width="9.26953125" style="45"/>
    <col min="4062" max="4062" width="0.453125" style="45" customWidth="1"/>
    <col min="4063" max="4066" width="1.7265625" style="45" customWidth="1"/>
    <col min="4067" max="4067" width="56.26953125" style="45" customWidth="1"/>
    <col min="4068" max="4068" width="15" style="45" customWidth="1"/>
    <col min="4069" max="4069" width="1.7265625" style="45" customWidth="1"/>
    <col min="4070" max="4070" width="14.453125" style="45" customWidth="1"/>
    <col min="4071" max="4071" width="1.7265625" style="45" customWidth="1"/>
    <col min="4072" max="4072" width="14.26953125" style="45" customWidth="1"/>
    <col min="4073" max="4073" width="1.7265625" style="45" customWidth="1"/>
    <col min="4074" max="4074" width="14.54296875" style="45" customWidth="1"/>
    <col min="4075" max="4075" width="1.7265625" style="45" customWidth="1"/>
    <col min="4076" max="4076" width="13.7265625" style="45" customWidth="1"/>
    <col min="4077" max="4077" width="1.7265625" style="45" customWidth="1"/>
    <col min="4078" max="4078" width="16" style="45" customWidth="1"/>
    <col min="4079" max="4079" width="14.26953125" style="45" bestFit="1" customWidth="1"/>
    <col min="4080" max="4317" width="9.26953125" style="45"/>
    <col min="4318" max="4318" width="0.453125" style="45" customWidth="1"/>
    <col min="4319" max="4322" width="1.7265625" style="45" customWidth="1"/>
    <col min="4323" max="4323" width="56.26953125" style="45" customWidth="1"/>
    <col min="4324" max="4324" width="15" style="45" customWidth="1"/>
    <col min="4325" max="4325" width="1.7265625" style="45" customWidth="1"/>
    <col min="4326" max="4326" width="14.453125" style="45" customWidth="1"/>
    <col min="4327" max="4327" width="1.7265625" style="45" customWidth="1"/>
    <col min="4328" max="4328" width="14.26953125" style="45" customWidth="1"/>
    <col min="4329" max="4329" width="1.7265625" style="45" customWidth="1"/>
    <col min="4330" max="4330" width="14.54296875" style="45" customWidth="1"/>
    <col min="4331" max="4331" width="1.7265625" style="45" customWidth="1"/>
    <col min="4332" max="4332" width="13.7265625" style="45" customWidth="1"/>
    <col min="4333" max="4333" width="1.7265625" style="45" customWidth="1"/>
    <col min="4334" max="4334" width="16" style="45" customWidth="1"/>
    <col min="4335" max="4335" width="14.26953125" style="45" bestFit="1" customWidth="1"/>
    <col min="4336" max="4573" width="9.26953125" style="45"/>
    <col min="4574" max="4574" width="0.453125" style="45" customWidth="1"/>
    <col min="4575" max="4578" width="1.7265625" style="45" customWidth="1"/>
    <col min="4579" max="4579" width="56.26953125" style="45" customWidth="1"/>
    <col min="4580" max="4580" width="15" style="45" customWidth="1"/>
    <col min="4581" max="4581" width="1.7265625" style="45" customWidth="1"/>
    <col min="4582" max="4582" width="14.453125" style="45" customWidth="1"/>
    <col min="4583" max="4583" width="1.7265625" style="45" customWidth="1"/>
    <col min="4584" max="4584" width="14.26953125" style="45" customWidth="1"/>
    <col min="4585" max="4585" width="1.7265625" style="45" customWidth="1"/>
    <col min="4586" max="4586" width="14.54296875" style="45" customWidth="1"/>
    <col min="4587" max="4587" width="1.7265625" style="45" customWidth="1"/>
    <col min="4588" max="4588" width="13.7265625" style="45" customWidth="1"/>
    <col min="4589" max="4589" width="1.7265625" style="45" customWidth="1"/>
    <col min="4590" max="4590" width="16" style="45" customWidth="1"/>
    <col min="4591" max="4591" width="14.26953125" style="45" bestFit="1" customWidth="1"/>
    <col min="4592" max="4829" width="9.26953125" style="45"/>
    <col min="4830" max="4830" width="0.453125" style="45" customWidth="1"/>
    <col min="4831" max="4834" width="1.7265625" style="45" customWidth="1"/>
    <col min="4835" max="4835" width="56.26953125" style="45" customWidth="1"/>
    <col min="4836" max="4836" width="15" style="45" customWidth="1"/>
    <col min="4837" max="4837" width="1.7265625" style="45" customWidth="1"/>
    <col min="4838" max="4838" width="14.453125" style="45" customWidth="1"/>
    <col min="4839" max="4839" width="1.7265625" style="45" customWidth="1"/>
    <col min="4840" max="4840" width="14.26953125" style="45" customWidth="1"/>
    <col min="4841" max="4841" width="1.7265625" style="45" customWidth="1"/>
    <col min="4842" max="4842" width="14.54296875" style="45" customWidth="1"/>
    <col min="4843" max="4843" width="1.7265625" style="45" customWidth="1"/>
    <col min="4844" max="4844" width="13.7265625" style="45" customWidth="1"/>
    <col min="4845" max="4845" width="1.7265625" style="45" customWidth="1"/>
    <col min="4846" max="4846" width="16" style="45" customWidth="1"/>
    <col min="4847" max="4847" width="14.26953125" style="45" bestFit="1" customWidth="1"/>
    <col min="4848" max="5085" width="9.26953125" style="45"/>
    <col min="5086" max="5086" width="0.453125" style="45" customWidth="1"/>
    <col min="5087" max="5090" width="1.7265625" style="45" customWidth="1"/>
    <col min="5091" max="5091" width="56.26953125" style="45" customWidth="1"/>
    <col min="5092" max="5092" width="15" style="45" customWidth="1"/>
    <col min="5093" max="5093" width="1.7265625" style="45" customWidth="1"/>
    <col min="5094" max="5094" width="14.453125" style="45" customWidth="1"/>
    <col min="5095" max="5095" width="1.7265625" style="45" customWidth="1"/>
    <col min="5096" max="5096" width="14.26953125" style="45" customWidth="1"/>
    <col min="5097" max="5097" width="1.7265625" style="45" customWidth="1"/>
    <col min="5098" max="5098" width="14.54296875" style="45" customWidth="1"/>
    <col min="5099" max="5099" width="1.7265625" style="45" customWidth="1"/>
    <col min="5100" max="5100" width="13.7265625" style="45" customWidth="1"/>
    <col min="5101" max="5101" width="1.7265625" style="45" customWidth="1"/>
    <col min="5102" max="5102" width="16" style="45" customWidth="1"/>
    <col min="5103" max="5103" width="14.26953125" style="45" bestFit="1" customWidth="1"/>
    <col min="5104" max="5341" width="9.26953125" style="45"/>
    <col min="5342" max="5342" width="0.453125" style="45" customWidth="1"/>
    <col min="5343" max="5346" width="1.7265625" style="45" customWidth="1"/>
    <col min="5347" max="5347" width="56.26953125" style="45" customWidth="1"/>
    <col min="5348" max="5348" width="15" style="45" customWidth="1"/>
    <col min="5349" max="5349" width="1.7265625" style="45" customWidth="1"/>
    <col min="5350" max="5350" width="14.453125" style="45" customWidth="1"/>
    <col min="5351" max="5351" width="1.7265625" style="45" customWidth="1"/>
    <col min="5352" max="5352" width="14.26953125" style="45" customWidth="1"/>
    <col min="5353" max="5353" width="1.7265625" style="45" customWidth="1"/>
    <col min="5354" max="5354" width="14.54296875" style="45" customWidth="1"/>
    <col min="5355" max="5355" width="1.7265625" style="45" customWidth="1"/>
    <col min="5356" max="5356" width="13.7265625" style="45" customWidth="1"/>
    <col min="5357" max="5357" width="1.7265625" style="45" customWidth="1"/>
    <col min="5358" max="5358" width="16" style="45" customWidth="1"/>
    <col min="5359" max="5359" width="14.26953125" style="45" bestFit="1" customWidth="1"/>
    <col min="5360" max="5597" width="9.26953125" style="45"/>
    <col min="5598" max="5598" width="0.453125" style="45" customWidth="1"/>
    <col min="5599" max="5602" width="1.7265625" style="45" customWidth="1"/>
    <col min="5603" max="5603" width="56.26953125" style="45" customWidth="1"/>
    <col min="5604" max="5604" width="15" style="45" customWidth="1"/>
    <col min="5605" max="5605" width="1.7265625" style="45" customWidth="1"/>
    <col min="5606" max="5606" width="14.453125" style="45" customWidth="1"/>
    <col min="5607" max="5607" width="1.7265625" style="45" customWidth="1"/>
    <col min="5608" max="5608" width="14.26953125" style="45" customWidth="1"/>
    <col min="5609" max="5609" width="1.7265625" style="45" customWidth="1"/>
    <col min="5610" max="5610" width="14.54296875" style="45" customWidth="1"/>
    <col min="5611" max="5611" width="1.7265625" style="45" customWidth="1"/>
    <col min="5612" max="5612" width="13.7265625" style="45" customWidth="1"/>
    <col min="5613" max="5613" width="1.7265625" style="45" customWidth="1"/>
    <col min="5614" max="5614" width="16" style="45" customWidth="1"/>
    <col min="5615" max="5615" width="14.26953125" style="45" bestFit="1" customWidth="1"/>
    <col min="5616" max="5853" width="9.26953125" style="45"/>
    <col min="5854" max="5854" width="0.453125" style="45" customWidth="1"/>
    <col min="5855" max="5858" width="1.7265625" style="45" customWidth="1"/>
    <col min="5859" max="5859" width="56.26953125" style="45" customWidth="1"/>
    <col min="5860" max="5860" width="15" style="45" customWidth="1"/>
    <col min="5861" max="5861" width="1.7265625" style="45" customWidth="1"/>
    <col min="5862" max="5862" width="14.453125" style="45" customWidth="1"/>
    <col min="5863" max="5863" width="1.7265625" style="45" customWidth="1"/>
    <col min="5864" max="5864" width="14.26953125" style="45" customWidth="1"/>
    <col min="5865" max="5865" width="1.7265625" style="45" customWidth="1"/>
    <col min="5866" max="5866" width="14.54296875" style="45" customWidth="1"/>
    <col min="5867" max="5867" width="1.7265625" style="45" customWidth="1"/>
    <col min="5868" max="5868" width="13.7265625" style="45" customWidth="1"/>
    <col min="5869" max="5869" width="1.7265625" style="45" customWidth="1"/>
    <col min="5870" max="5870" width="16" style="45" customWidth="1"/>
    <col min="5871" max="5871" width="14.26953125" style="45" bestFit="1" customWidth="1"/>
    <col min="5872" max="6109" width="9.26953125" style="45"/>
    <col min="6110" max="6110" width="0.453125" style="45" customWidth="1"/>
    <col min="6111" max="6114" width="1.7265625" style="45" customWidth="1"/>
    <col min="6115" max="6115" width="56.26953125" style="45" customWidth="1"/>
    <col min="6116" max="6116" width="15" style="45" customWidth="1"/>
    <col min="6117" max="6117" width="1.7265625" style="45" customWidth="1"/>
    <col min="6118" max="6118" width="14.453125" style="45" customWidth="1"/>
    <col min="6119" max="6119" width="1.7265625" style="45" customWidth="1"/>
    <col min="6120" max="6120" width="14.26953125" style="45" customWidth="1"/>
    <col min="6121" max="6121" width="1.7265625" style="45" customWidth="1"/>
    <col min="6122" max="6122" width="14.54296875" style="45" customWidth="1"/>
    <col min="6123" max="6123" width="1.7265625" style="45" customWidth="1"/>
    <col min="6124" max="6124" width="13.7265625" style="45" customWidth="1"/>
    <col min="6125" max="6125" width="1.7265625" style="45" customWidth="1"/>
    <col min="6126" max="6126" width="16" style="45" customWidth="1"/>
    <col min="6127" max="6127" width="14.26953125" style="45" bestFit="1" customWidth="1"/>
    <col min="6128" max="6365" width="9.26953125" style="45"/>
    <col min="6366" max="6366" width="0.453125" style="45" customWidth="1"/>
    <col min="6367" max="6370" width="1.7265625" style="45" customWidth="1"/>
    <col min="6371" max="6371" width="56.26953125" style="45" customWidth="1"/>
    <col min="6372" max="6372" width="15" style="45" customWidth="1"/>
    <col min="6373" max="6373" width="1.7265625" style="45" customWidth="1"/>
    <col min="6374" max="6374" width="14.453125" style="45" customWidth="1"/>
    <col min="6375" max="6375" width="1.7265625" style="45" customWidth="1"/>
    <col min="6376" max="6376" width="14.26953125" style="45" customWidth="1"/>
    <col min="6377" max="6377" width="1.7265625" style="45" customWidth="1"/>
    <col min="6378" max="6378" width="14.54296875" style="45" customWidth="1"/>
    <col min="6379" max="6379" width="1.7265625" style="45" customWidth="1"/>
    <col min="6380" max="6380" width="13.7265625" style="45" customWidth="1"/>
    <col min="6381" max="6381" width="1.7265625" style="45" customWidth="1"/>
    <col min="6382" max="6382" width="16" style="45" customWidth="1"/>
    <col min="6383" max="6383" width="14.26953125" style="45" bestFit="1" customWidth="1"/>
    <col min="6384" max="6621" width="9.26953125" style="45"/>
    <col min="6622" max="6622" width="0.453125" style="45" customWidth="1"/>
    <col min="6623" max="6626" width="1.7265625" style="45" customWidth="1"/>
    <col min="6627" max="6627" width="56.26953125" style="45" customWidth="1"/>
    <col min="6628" max="6628" width="15" style="45" customWidth="1"/>
    <col min="6629" max="6629" width="1.7265625" style="45" customWidth="1"/>
    <col min="6630" max="6630" width="14.453125" style="45" customWidth="1"/>
    <col min="6631" max="6631" width="1.7265625" style="45" customWidth="1"/>
    <col min="6632" max="6632" width="14.26953125" style="45" customWidth="1"/>
    <col min="6633" max="6633" width="1.7265625" style="45" customWidth="1"/>
    <col min="6634" max="6634" width="14.54296875" style="45" customWidth="1"/>
    <col min="6635" max="6635" width="1.7265625" style="45" customWidth="1"/>
    <col min="6636" max="6636" width="13.7265625" style="45" customWidth="1"/>
    <col min="6637" max="6637" width="1.7265625" style="45" customWidth="1"/>
    <col min="6638" max="6638" width="16" style="45" customWidth="1"/>
    <col min="6639" max="6639" width="14.26953125" style="45" bestFit="1" customWidth="1"/>
    <col min="6640" max="6877" width="9.26953125" style="45"/>
    <col min="6878" max="6878" width="0.453125" style="45" customWidth="1"/>
    <col min="6879" max="6882" width="1.7265625" style="45" customWidth="1"/>
    <col min="6883" max="6883" width="56.26953125" style="45" customWidth="1"/>
    <col min="6884" max="6884" width="15" style="45" customWidth="1"/>
    <col min="6885" max="6885" width="1.7265625" style="45" customWidth="1"/>
    <col min="6886" max="6886" width="14.453125" style="45" customWidth="1"/>
    <col min="6887" max="6887" width="1.7265625" style="45" customWidth="1"/>
    <col min="6888" max="6888" width="14.26953125" style="45" customWidth="1"/>
    <col min="6889" max="6889" width="1.7265625" style="45" customWidth="1"/>
    <col min="6890" max="6890" width="14.54296875" style="45" customWidth="1"/>
    <col min="6891" max="6891" width="1.7265625" style="45" customWidth="1"/>
    <col min="6892" max="6892" width="13.7265625" style="45" customWidth="1"/>
    <col min="6893" max="6893" width="1.7265625" style="45" customWidth="1"/>
    <col min="6894" max="6894" width="16" style="45" customWidth="1"/>
    <col min="6895" max="6895" width="14.26953125" style="45" bestFit="1" customWidth="1"/>
    <col min="6896" max="7133" width="9.26953125" style="45"/>
    <col min="7134" max="7134" width="0.453125" style="45" customWidth="1"/>
    <col min="7135" max="7138" width="1.7265625" style="45" customWidth="1"/>
    <col min="7139" max="7139" width="56.26953125" style="45" customWidth="1"/>
    <col min="7140" max="7140" width="15" style="45" customWidth="1"/>
    <col min="7141" max="7141" width="1.7265625" style="45" customWidth="1"/>
    <col min="7142" max="7142" width="14.453125" style="45" customWidth="1"/>
    <col min="7143" max="7143" width="1.7265625" style="45" customWidth="1"/>
    <col min="7144" max="7144" width="14.26953125" style="45" customWidth="1"/>
    <col min="7145" max="7145" width="1.7265625" style="45" customWidth="1"/>
    <col min="7146" max="7146" width="14.54296875" style="45" customWidth="1"/>
    <col min="7147" max="7147" width="1.7265625" style="45" customWidth="1"/>
    <col min="7148" max="7148" width="13.7265625" style="45" customWidth="1"/>
    <col min="7149" max="7149" width="1.7265625" style="45" customWidth="1"/>
    <col min="7150" max="7150" width="16" style="45" customWidth="1"/>
    <col min="7151" max="7151" width="14.26953125" style="45" bestFit="1" customWidth="1"/>
    <col min="7152" max="7389" width="9.26953125" style="45"/>
    <col min="7390" max="7390" width="0.453125" style="45" customWidth="1"/>
    <col min="7391" max="7394" width="1.7265625" style="45" customWidth="1"/>
    <col min="7395" max="7395" width="56.26953125" style="45" customWidth="1"/>
    <col min="7396" max="7396" width="15" style="45" customWidth="1"/>
    <col min="7397" max="7397" width="1.7265625" style="45" customWidth="1"/>
    <col min="7398" max="7398" width="14.453125" style="45" customWidth="1"/>
    <col min="7399" max="7399" width="1.7265625" style="45" customWidth="1"/>
    <col min="7400" max="7400" width="14.26953125" style="45" customWidth="1"/>
    <col min="7401" max="7401" width="1.7265625" style="45" customWidth="1"/>
    <col min="7402" max="7402" width="14.54296875" style="45" customWidth="1"/>
    <col min="7403" max="7403" width="1.7265625" style="45" customWidth="1"/>
    <col min="7404" max="7404" width="13.7265625" style="45" customWidth="1"/>
    <col min="7405" max="7405" width="1.7265625" style="45" customWidth="1"/>
    <col min="7406" max="7406" width="16" style="45" customWidth="1"/>
    <col min="7407" max="7407" width="14.26953125" style="45" bestFit="1" customWidth="1"/>
    <col min="7408" max="7645" width="9.26953125" style="45"/>
    <col min="7646" max="7646" width="0.453125" style="45" customWidth="1"/>
    <col min="7647" max="7650" width="1.7265625" style="45" customWidth="1"/>
    <col min="7651" max="7651" width="56.26953125" style="45" customWidth="1"/>
    <col min="7652" max="7652" width="15" style="45" customWidth="1"/>
    <col min="7653" max="7653" width="1.7265625" style="45" customWidth="1"/>
    <col min="7654" max="7654" width="14.453125" style="45" customWidth="1"/>
    <col min="7655" max="7655" width="1.7265625" style="45" customWidth="1"/>
    <col min="7656" max="7656" width="14.26953125" style="45" customWidth="1"/>
    <col min="7657" max="7657" width="1.7265625" style="45" customWidth="1"/>
    <col min="7658" max="7658" width="14.54296875" style="45" customWidth="1"/>
    <col min="7659" max="7659" width="1.7265625" style="45" customWidth="1"/>
    <col min="7660" max="7660" width="13.7265625" style="45" customWidth="1"/>
    <col min="7661" max="7661" width="1.7265625" style="45" customWidth="1"/>
    <col min="7662" max="7662" width="16" style="45" customWidth="1"/>
    <col min="7663" max="7663" width="14.26953125" style="45" bestFit="1" customWidth="1"/>
    <col min="7664" max="7901" width="9.26953125" style="45"/>
    <col min="7902" max="7902" width="0.453125" style="45" customWidth="1"/>
    <col min="7903" max="7906" width="1.7265625" style="45" customWidth="1"/>
    <col min="7907" max="7907" width="56.26953125" style="45" customWidth="1"/>
    <col min="7908" max="7908" width="15" style="45" customWidth="1"/>
    <col min="7909" max="7909" width="1.7265625" style="45" customWidth="1"/>
    <col min="7910" max="7910" width="14.453125" style="45" customWidth="1"/>
    <col min="7911" max="7911" width="1.7265625" style="45" customWidth="1"/>
    <col min="7912" max="7912" width="14.26953125" style="45" customWidth="1"/>
    <col min="7913" max="7913" width="1.7265625" style="45" customWidth="1"/>
    <col min="7914" max="7914" width="14.54296875" style="45" customWidth="1"/>
    <col min="7915" max="7915" width="1.7265625" style="45" customWidth="1"/>
    <col min="7916" max="7916" width="13.7265625" style="45" customWidth="1"/>
    <col min="7917" max="7917" width="1.7265625" style="45" customWidth="1"/>
    <col min="7918" max="7918" width="16" style="45" customWidth="1"/>
    <col min="7919" max="7919" width="14.26953125" style="45" bestFit="1" customWidth="1"/>
    <col min="7920" max="8157" width="9.26953125" style="45"/>
    <col min="8158" max="8158" width="0.453125" style="45" customWidth="1"/>
    <col min="8159" max="8162" width="1.7265625" style="45" customWidth="1"/>
    <col min="8163" max="8163" width="56.26953125" style="45" customWidth="1"/>
    <col min="8164" max="8164" width="15" style="45" customWidth="1"/>
    <col min="8165" max="8165" width="1.7265625" style="45" customWidth="1"/>
    <col min="8166" max="8166" width="14.453125" style="45" customWidth="1"/>
    <col min="8167" max="8167" width="1.7265625" style="45" customWidth="1"/>
    <col min="8168" max="8168" width="14.26953125" style="45" customWidth="1"/>
    <col min="8169" max="8169" width="1.7265625" style="45" customWidth="1"/>
    <col min="8170" max="8170" width="14.54296875" style="45" customWidth="1"/>
    <col min="8171" max="8171" width="1.7265625" style="45" customWidth="1"/>
    <col min="8172" max="8172" width="13.7265625" style="45" customWidth="1"/>
    <col min="8173" max="8173" width="1.7265625" style="45" customWidth="1"/>
    <col min="8174" max="8174" width="16" style="45" customWidth="1"/>
    <col min="8175" max="8175" width="14.26953125" style="45" bestFit="1" customWidth="1"/>
    <col min="8176" max="8413" width="9.26953125" style="45"/>
    <col min="8414" max="8414" width="0.453125" style="45" customWidth="1"/>
    <col min="8415" max="8418" width="1.7265625" style="45" customWidth="1"/>
    <col min="8419" max="8419" width="56.26953125" style="45" customWidth="1"/>
    <col min="8420" max="8420" width="15" style="45" customWidth="1"/>
    <col min="8421" max="8421" width="1.7265625" style="45" customWidth="1"/>
    <col min="8422" max="8422" width="14.453125" style="45" customWidth="1"/>
    <col min="8423" max="8423" width="1.7265625" style="45" customWidth="1"/>
    <col min="8424" max="8424" width="14.26953125" style="45" customWidth="1"/>
    <col min="8425" max="8425" width="1.7265625" style="45" customWidth="1"/>
    <col min="8426" max="8426" width="14.54296875" style="45" customWidth="1"/>
    <col min="8427" max="8427" width="1.7265625" style="45" customWidth="1"/>
    <col min="8428" max="8428" width="13.7265625" style="45" customWidth="1"/>
    <col min="8429" max="8429" width="1.7265625" style="45" customWidth="1"/>
    <col min="8430" max="8430" width="16" style="45" customWidth="1"/>
    <col min="8431" max="8431" width="14.26953125" style="45" bestFit="1" customWidth="1"/>
    <col min="8432" max="8669" width="9.26953125" style="45"/>
    <col min="8670" max="8670" width="0.453125" style="45" customWidth="1"/>
    <col min="8671" max="8674" width="1.7265625" style="45" customWidth="1"/>
    <col min="8675" max="8675" width="56.26953125" style="45" customWidth="1"/>
    <col min="8676" max="8676" width="15" style="45" customWidth="1"/>
    <col min="8677" max="8677" width="1.7265625" style="45" customWidth="1"/>
    <col min="8678" max="8678" width="14.453125" style="45" customWidth="1"/>
    <col min="8679" max="8679" width="1.7265625" style="45" customWidth="1"/>
    <col min="8680" max="8680" width="14.26953125" style="45" customWidth="1"/>
    <col min="8681" max="8681" width="1.7265625" style="45" customWidth="1"/>
    <col min="8682" max="8682" width="14.54296875" style="45" customWidth="1"/>
    <col min="8683" max="8683" width="1.7265625" style="45" customWidth="1"/>
    <col min="8684" max="8684" width="13.7265625" style="45" customWidth="1"/>
    <col min="8685" max="8685" width="1.7265625" style="45" customWidth="1"/>
    <col min="8686" max="8686" width="16" style="45" customWidth="1"/>
    <col min="8687" max="8687" width="14.26953125" style="45" bestFit="1" customWidth="1"/>
    <col min="8688" max="8925" width="9.26953125" style="45"/>
    <col min="8926" max="8926" width="0.453125" style="45" customWidth="1"/>
    <col min="8927" max="8930" width="1.7265625" style="45" customWidth="1"/>
    <col min="8931" max="8931" width="56.26953125" style="45" customWidth="1"/>
    <col min="8932" max="8932" width="15" style="45" customWidth="1"/>
    <col min="8933" max="8933" width="1.7265625" style="45" customWidth="1"/>
    <col min="8934" max="8934" width="14.453125" style="45" customWidth="1"/>
    <col min="8935" max="8935" width="1.7265625" style="45" customWidth="1"/>
    <col min="8936" max="8936" width="14.26953125" style="45" customWidth="1"/>
    <col min="8937" max="8937" width="1.7265625" style="45" customWidth="1"/>
    <col min="8938" max="8938" width="14.54296875" style="45" customWidth="1"/>
    <col min="8939" max="8939" width="1.7265625" style="45" customWidth="1"/>
    <col min="8940" max="8940" width="13.7265625" style="45" customWidth="1"/>
    <col min="8941" max="8941" width="1.7265625" style="45" customWidth="1"/>
    <col min="8942" max="8942" width="16" style="45" customWidth="1"/>
    <col min="8943" max="8943" width="14.26953125" style="45" bestFit="1" customWidth="1"/>
    <col min="8944" max="9181" width="9.26953125" style="45"/>
    <col min="9182" max="9182" width="0.453125" style="45" customWidth="1"/>
    <col min="9183" max="9186" width="1.7265625" style="45" customWidth="1"/>
    <col min="9187" max="9187" width="56.26953125" style="45" customWidth="1"/>
    <col min="9188" max="9188" width="15" style="45" customWidth="1"/>
    <col min="9189" max="9189" width="1.7265625" style="45" customWidth="1"/>
    <col min="9190" max="9190" width="14.453125" style="45" customWidth="1"/>
    <col min="9191" max="9191" width="1.7265625" style="45" customWidth="1"/>
    <col min="9192" max="9192" width="14.26953125" style="45" customWidth="1"/>
    <col min="9193" max="9193" width="1.7265625" style="45" customWidth="1"/>
    <col min="9194" max="9194" width="14.54296875" style="45" customWidth="1"/>
    <col min="9195" max="9195" width="1.7265625" style="45" customWidth="1"/>
    <col min="9196" max="9196" width="13.7265625" style="45" customWidth="1"/>
    <col min="9197" max="9197" width="1.7265625" style="45" customWidth="1"/>
    <col min="9198" max="9198" width="16" style="45" customWidth="1"/>
    <col min="9199" max="9199" width="14.26953125" style="45" bestFit="1" customWidth="1"/>
    <col min="9200" max="9437" width="9.26953125" style="45"/>
    <col min="9438" max="9438" width="0.453125" style="45" customWidth="1"/>
    <col min="9439" max="9442" width="1.7265625" style="45" customWidth="1"/>
    <col min="9443" max="9443" width="56.26953125" style="45" customWidth="1"/>
    <col min="9444" max="9444" width="15" style="45" customWidth="1"/>
    <col min="9445" max="9445" width="1.7265625" style="45" customWidth="1"/>
    <col min="9446" max="9446" width="14.453125" style="45" customWidth="1"/>
    <col min="9447" max="9447" width="1.7265625" style="45" customWidth="1"/>
    <col min="9448" max="9448" width="14.26953125" style="45" customWidth="1"/>
    <col min="9449" max="9449" width="1.7265625" style="45" customWidth="1"/>
    <col min="9450" max="9450" width="14.54296875" style="45" customWidth="1"/>
    <col min="9451" max="9451" width="1.7265625" style="45" customWidth="1"/>
    <col min="9452" max="9452" width="13.7265625" style="45" customWidth="1"/>
    <col min="9453" max="9453" width="1.7265625" style="45" customWidth="1"/>
    <col min="9454" max="9454" width="16" style="45" customWidth="1"/>
    <col min="9455" max="9455" width="14.26953125" style="45" bestFit="1" customWidth="1"/>
    <col min="9456" max="9693" width="9.26953125" style="45"/>
    <col min="9694" max="9694" width="0.453125" style="45" customWidth="1"/>
    <col min="9695" max="9698" width="1.7265625" style="45" customWidth="1"/>
    <col min="9699" max="9699" width="56.26953125" style="45" customWidth="1"/>
    <col min="9700" max="9700" width="15" style="45" customWidth="1"/>
    <col min="9701" max="9701" width="1.7265625" style="45" customWidth="1"/>
    <col min="9702" max="9702" width="14.453125" style="45" customWidth="1"/>
    <col min="9703" max="9703" width="1.7265625" style="45" customWidth="1"/>
    <col min="9704" max="9704" width="14.26953125" style="45" customWidth="1"/>
    <col min="9705" max="9705" width="1.7265625" style="45" customWidth="1"/>
    <col min="9706" max="9706" width="14.54296875" style="45" customWidth="1"/>
    <col min="9707" max="9707" width="1.7265625" style="45" customWidth="1"/>
    <col min="9708" max="9708" width="13.7265625" style="45" customWidth="1"/>
    <col min="9709" max="9709" width="1.7265625" style="45" customWidth="1"/>
    <col min="9710" max="9710" width="16" style="45" customWidth="1"/>
    <col min="9711" max="9711" width="14.26953125" style="45" bestFit="1" customWidth="1"/>
    <col min="9712" max="9949" width="9.26953125" style="45"/>
    <col min="9950" max="9950" width="0.453125" style="45" customWidth="1"/>
    <col min="9951" max="9954" width="1.7265625" style="45" customWidth="1"/>
    <col min="9955" max="9955" width="56.26953125" style="45" customWidth="1"/>
    <col min="9956" max="9956" width="15" style="45" customWidth="1"/>
    <col min="9957" max="9957" width="1.7265625" style="45" customWidth="1"/>
    <col min="9958" max="9958" width="14.453125" style="45" customWidth="1"/>
    <col min="9959" max="9959" width="1.7265625" style="45" customWidth="1"/>
    <col min="9960" max="9960" width="14.26953125" style="45" customWidth="1"/>
    <col min="9961" max="9961" width="1.7265625" style="45" customWidth="1"/>
    <col min="9962" max="9962" width="14.54296875" style="45" customWidth="1"/>
    <col min="9963" max="9963" width="1.7265625" style="45" customWidth="1"/>
    <col min="9964" max="9964" width="13.7265625" style="45" customWidth="1"/>
    <col min="9965" max="9965" width="1.7265625" style="45" customWidth="1"/>
    <col min="9966" max="9966" width="16" style="45" customWidth="1"/>
    <col min="9967" max="9967" width="14.26953125" style="45" bestFit="1" customWidth="1"/>
    <col min="9968" max="10205" width="9.26953125" style="45"/>
    <col min="10206" max="10206" width="0.453125" style="45" customWidth="1"/>
    <col min="10207" max="10210" width="1.7265625" style="45" customWidth="1"/>
    <col min="10211" max="10211" width="56.26953125" style="45" customWidth="1"/>
    <col min="10212" max="10212" width="15" style="45" customWidth="1"/>
    <col min="10213" max="10213" width="1.7265625" style="45" customWidth="1"/>
    <col min="10214" max="10214" width="14.453125" style="45" customWidth="1"/>
    <col min="10215" max="10215" width="1.7265625" style="45" customWidth="1"/>
    <col min="10216" max="10216" width="14.26953125" style="45" customWidth="1"/>
    <col min="10217" max="10217" width="1.7265625" style="45" customWidth="1"/>
    <col min="10218" max="10218" width="14.54296875" style="45" customWidth="1"/>
    <col min="10219" max="10219" width="1.7265625" style="45" customWidth="1"/>
    <col min="10220" max="10220" width="13.7265625" style="45" customWidth="1"/>
    <col min="10221" max="10221" width="1.7265625" style="45" customWidth="1"/>
    <col min="10222" max="10222" width="16" style="45" customWidth="1"/>
    <col min="10223" max="10223" width="14.26953125" style="45" bestFit="1" customWidth="1"/>
    <col min="10224" max="10461" width="9.26953125" style="45"/>
    <col min="10462" max="10462" width="0.453125" style="45" customWidth="1"/>
    <col min="10463" max="10466" width="1.7265625" style="45" customWidth="1"/>
    <col min="10467" max="10467" width="56.26953125" style="45" customWidth="1"/>
    <col min="10468" max="10468" width="15" style="45" customWidth="1"/>
    <col min="10469" max="10469" width="1.7265625" style="45" customWidth="1"/>
    <col min="10470" max="10470" width="14.453125" style="45" customWidth="1"/>
    <col min="10471" max="10471" width="1.7265625" style="45" customWidth="1"/>
    <col min="10472" max="10472" width="14.26953125" style="45" customWidth="1"/>
    <col min="10473" max="10473" width="1.7265625" style="45" customWidth="1"/>
    <col min="10474" max="10474" width="14.54296875" style="45" customWidth="1"/>
    <col min="10475" max="10475" width="1.7265625" style="45" customWidth="1"/>
    <col min="10476" max="10476" width="13.7265625" style="45" customWidth="1"/>
    <col min="10477" max="10477" width="1.7265625" style="45" customWidth="1"/>
    <col min="10478" max="10478" width="16" style="45" customWidth="1"/>
    <col min="10479" max="10479" width="14.26953125" style="45" bestFit="1" customWidth="1"/>
    <col min="10480" max="10717" width="9.26953125" style="45"/>
    <col min="10718" max="10718" width="0.453125" style="45" customWidth="1"/>
    <col min="10719" max="10722" width="1.7265625" style="45" customWidth="1"/>
    <col min="10723" max="10723" width="56.26953125" style="45" customWidth="1"/>
    <col min="10724" max="10724" width="15" style="45" customWidth="1"/>
    <col min="10725" max="10725" width="1.7265625" style="45" customWidth="1"/>
    <col min="10726" max="10726" width="14.453125" style="45" customWidth="1"/>
    <col min="10727" max="10727" width="1.7265625" style="45" customWidth="1"/>
    <col min="10728" max="10728" width="14.26953125" style="45" customWidth="1"/>
    <col min="10729" max="10729" width="1.7265625" style="45" customWidth="1"/>
    <col min="10730" max="10730" width="14.54296875" style="45" customWidth="1"/>
    <col min="10731" max="10731" width="1.7265625" style="45" customWidth="1"/>
    <col min="10732" max="10732" width="13.7265625" style="45" customWidth="1"/>
    <col min="10733" max="10733" width="1.7265625" style="45" customWidth="1"/>
    <col min="10734" max="10734" width="16" style="45" customWidth="1"/>
    <col min="10735" max="10735" width="14.26953125" style="45" bestFit="1" customWidth="1"/>
    <col min="10736" max="10973" width="9.26953125" style="45"/>
    <col min="10974" max="10974" width="0.453125" style="45" customWidth="1"/>
    <col min="10975" max="10978" width="1.7265625" style="45" customWidth="1"/>
    <col min="10979" max="10979" width="56.26953125" style="45" customWidth="1"/>
    <col min="10980" max="10980" width="15" style="45" customWidth="1"/>
    <col min="10981" max="10981" width="1.7265625" style="45" customWidth="1"/>
    <col min="10982" max="10982" width="14.453125" style="45" customWidth="1"/>
    <col min="10983" max="10983" width="1.7265625" style="45" customWidth="1"/>
    <col min="10984" max="10984" width="14.26953125" style="45" customWidth="1"/>
    <col min="10985" max="10985" width="1.7265625" style="45" customWidth="1"/>
    <col min="10986" max="10986" width="14.54296875" style="45" customWidth="1"/>
    <col min="10987" max="10987" width="1.7265625" style="45" customWidth="1"/>
    <col min="10988" max="10988" width="13.7265625" style="45" customWidth="1"/>
    <col min="10989" max="10989" width="1.7265625" style="45" customWidth="1"/>
    <col min="10990" max="10990" width="16" style="45" customWidth="1"/>
    <col min="10991" max="10991" width="14.26953125" style="45" bestFit="1" customWidth="1"/>
    <col min="10992" max="11229" width="9.26953125" style="45"/>
    <col min="11230" max="11230" width="0.453125" style="45" customWidth="1"/>
    <col min="11231" max="11234" width="1.7265625" style="45" customWidth="1"/>
    <col min="11235" max="11235" width="56.26953125" style="45" customWidth="1"/>
    <col min="11236" max="11236" width="15" style="45" customWidth="1"/>
    <col min="11237" max="11237" width="1.7265625" style="45" customWidth="1"/>
    <col min="11238" max="11238" width="14.453125" style="45" customWidth="1"/>
    <col min="11239" max="11239" width="1.7265625" style="45" customWidth="1"/>
    <col min="11240" max="11240" width="14.26953125" style="45" customWidth="1"/>
    <col min="11241" max="11241" width="1.7265625" style="45" customWidth="1"/>
    <col min="11242" max="11242" width="14.54296875" style="45" customWidth="1"/>
    <col min="11243" max="11243" width="1.7265625" style="45" customWidth="1"/>
    <col min="11244" max="11244" width="13.7265625" style="45" customWidth="1"/>
    <col min="11245" max="11245" width="1.7265625" style="45" customWidth="1"/>
    <col min="11246" max="11246" width="16" style="45" customWidth="1"/>
    <col min="11247" max="11247" width="14.26953125" style="45" bestFit="1" customWidth="1"/>
    <col min="11248" max="11485" width="9.26953125" style="45"/>
    <col min="11486" max="11486" width="0.453125" style="45" customWidth="1"/>
    <col min="11487" max="11490" width="1.7265625" style="45" customWidth="1"/>
    <col min="11491" max="11491" width="56.26953125" style="45" customWidth="1"/>
    <col min="11492" max="11492" width="15" style="45" customWidth="1"/>
    <col min="11493" max="11493" width="1.7265625" style="45" customWidth="1"/>
    <col min="11494" max="11494" width="14.453125" style="45" customWidth="1"/>
    <col min="11495" max="11495" width="1.7265625" style="45" customWidth="1"/>
    <col min="11496" max="11496" width="14.26953125" style="45" customWidth="1"/>
    <col min="11497" max="11497" width="1.7265625" style="45" customWidth="1"/>
    <col min="11498" max="11498" width="14.54296875" style="45" customWidth="1"/>
    <col min="11499" max="11499" width="1.7265625" style="45" customWidth="1"/>
    <col min="11500" max="11500" width="13.7265625" style="45" customWidth="1"/>
    <col min="11501" max="11501" width="1.7265625" style="45" customWidth="1"/>
    <col min="11502" max="11502" width="16" style="45" customWidth="1"/>
    <col min="11503" max="11503" width="14.26953125" style="45" bestFit="1" customWidth="1"/>
    <col min="11504" max="11741" width="9.26953125" style="45"/>
    <col min="11742" max="11742" width="0.453125" style="45" customWidth="1"/>
    <col min="11743" max="11746" width="1.7265625" style="45" customWidth="1"/>
    <col min="11747" max="11747" width="56.26953125" style="45" customWidth="1"/>
    <col min="11748" max="11748" width="15" style="45" customWidth="1"/>
    <col min="11749" max="11749" width="1.7265625" style="45" customWidth="1"/>
    <col min="11750" max="11750" width="14.453125" style="45" customWidth="1"/>
    <col min="11751" max="11751" width="1.7265625" style="45" customWidth="1"/>
    <col min="11752" max="11752" width="14.26953125" style="45" customWidth="1"/>
    <col min="11753" max="11753" width="1.7265625" style="45" customWidth="1"/>
    <col min="11754" max="11754" width="14.54296875" style="45" customWidth="1"/>
    <col min="11755" max="11755" width="1.7265625" style="45" customWidth="1"/>
    <col min="11756" max="11756" width="13.7265625" style="45" customWidth="1"/>
    <col min="11757" max="11757" width="1.7265625" style="45" customWidth="1"/>
    <col min="11758" max="11758" width="16" style="45" customWidth="1"/>
    <col min="11759" max="11759" width="14.26953125" style="45" bestFit="1" customWidth="1"/>
    <col min="11760" max="11997" width="9.26953125" style="45"/>
    <col min="11998" max="11998" width="0.453125" style="45" customWidth="1"/>
    <col min="11999" max="12002" width="1.7265625" style="45" customWidth="1"/>
    <col min="12003" max="12003" width="56.26953125" style="45" customWidth="1"/>
    <col min="12004" max="12004" width="15" style="45" customWidth="1"/>
    <col min="12005" max="12005" width="1.7265625" style="45" customWidth="1"/>
    <col min="12006" max="12006" width="14.453125" style="45" customWidth="1"/>
    <col min="12007" max="12007" width="1.7265625" style="45" customWidth="1"/>
    <col min="12008" max="12008" width="14.26953125" style="45" customWidth="1"/>
    <col min="12009" max="12009" width="1.7265625" style="45" customWidth="1"/>
    <col min="12010" max="12010" width="14.54296875" style="45" customWidth="1"/>
    <col min="12011" max="12011" width="1.7265625" style="45" customWidth="1"/>
    <col min="12012" max="12012" width="13.7265625" style="45" customWidth="1"/>
    <col min="12013" max="12013" width="1.7265625" style="45" customWidth="1"/>
    <col min="12014" max="12014" width="16" style="45" customWidth="1"/>
    <col min="12015" max="12015" width="14.26953125" style="45" bestFit="1" customWidth="1"/>
    <col min="12016" max="12253" width="9.26953125" style="45"/>
    <col min="12254" max="12254" width="0.453125" style="45" customWidth="1"/>
    <col min="12255" max="12258" width="1.7265625" style="45" customWidth="1"/>
    <col min="12259" max="12259" width="56.26953125" style="45" customWidth="1"/>
    <col min="12260" max="12260" width="15" style="45" customWidth="1"/>
    <col min="12261" max="12261" width="1.7265625" style="45" customWidth="1"/>
    <col min="12262" max="12262" width="14.453125" style="45" customWidth="1"/>
    <col min="12263" max="12263" width="1.7265625" style="45" customWidth="1"/>
    <col min="12264" max="12264" width="14.26953125" style="45" customWidth="1"/>
    <col min="12265" max="12265" width="1.7265625" style="45" customWidth="1"/>
    <col min="12266" max="12266" width="14.54296875" style="45" customWidth="1"/>
    <col min="12267" max="12267" width="1.7265625" style="45" customWidth="1"/>
    <col min="12268" max="12268" width="13.7265625" style="45" customWidth="1"/>
    <col min="12269" max="12269" width="1.7265625" style="45" customWidth="1"/>
    <col min="12270" max="12270" width="16" style="45" customWidth="1"/>
    <col min="12271" max="12271" width="14.26953125" style="45" bestFit="1" customWidth="1"/>
    <col min="12272" max="12509" width="9.26953125" style="45"/>
    <col min="12510" max="12510" width="0.453125" style="45" customWidth="1"/>
    <col min="12511" max="12514" width="1.7265625" style="45" customWidth="1"/>
    <col min="12515" max="12515" width="56.26953125" style="45" customWidth="1"/>
    <col min="12516" max="12516" width="15" style="45" customWidth="1"/>
    <col min="12517" max="12517" width="1.7265625" style="45" customWidth="1"/>
    <col min="12518" max="12518" width="14.453125" style="45" customWidth="1"/>
    <col min="12519" max="12519" width="1.7265625" style="45" customWidth="1"/>
    <col min="12520" max="12520" width="14.26953125" style="45" customWidth="1"/>
    <col min="12521" max="12521" width="1.7265625" style="45" customWidth="1"/>
    <col min="12522" max="12522" width="14.54296875" style="45" customWidth="1"/>
    <col min="12523" max="12523" width="1.7265625" style="45" customWidth="1"/>
    <col min="12524" max="12524" width="13.7265625" style="45" customWidth="1"/>
    <col min="12525" max="12525" width="1.7265625" style="45" customWidth="1"/>
    <col min="12526" max="12526" width="16" style="45" customWidth="1"/>
    <col min="12527" max="12527" width="14.26953125" style="45" bestFit="1" customWidth="1"/>
    <col min="12528" max="12765" width="9.26953125" style="45"/>
    <col min="12766" max="12766" width="0.453125" style="45" customWidth="1"/>
    <col min="12767" max="12770" width="1.7265625" style="45" customWidth="1"/>
    <col min="12771" max="12771" width="56.26953125" style="45" customWidth="1"/>
    <col min="12772" max="12772" width="15" style="45" customWidth="1"/>
    <col min="12773" max="12773" width="1.7265625" style="45" customWidth="1"/>
    <col min="12774" max="12774" width="14.453125" style="45" customWidth="1"/>
    <col min="12775" max="12775" width="1.7265625" style="45" customWidth="1"/>
    <col min="12776" max="12776" width="14.26953125" style="45" customWidth="1"/>
    <col min="12777" max="12777" width="1.7265625" style="45" customWidth="1"/>
    <col min="12778" max="12778" width="14.54296875" style="45" customWidth="1"/>
    <col min="12779" max="12779" width="1.7265625" style="45" customWidth="1"/>
    <col min="12780" max="12780" width="13.7265625" style="45" customWidth="1"/>
    <col min="12781" max="12781" width="1.7265625" style="45" customWidth="1"/>
    <col min="12782" max="12782" width="16" style="45" customWidth="1"/>
    <col min="12783" max="12783" width="14.26953125" style="45" bestFit="1" customWidth="1"/>
    <col min="12784" max="13021" width="9.26953125" style="45"/>
    <col min="13022" max="13022" width="0.453125" style="45" customWidth="1"/>
    <col min="13023" max="13026" width="1.7265625" style="45" customWidth="1"/>
    <col min="13027" max="13027" width="56.26953125" style="45" customWidth="1"/>
    <col min="13028" max="13028" width="15" style="45" customWidth="1"/>
    <col min="13029" max="13029" width="1.7265625" style="45" customWidth="1"/>
    <col min="13030" max="13030" width="14.453125" style="45" customWidth="1"/>
    <col min="13031" max="13031" width="1.7265625" style="45" customWidth="1"/>
    <col min="13032" max="13032" width="14.26953125" style="45" customWidth="1"/>
    <col min="13033" max="13033" width="1.7265625" style="45" customWidth="1"/>
    <col min="13034" max="13034" width="14.54296875" style="45" customWidth="1"/>
    <col min="13035" max="13035" width="1.7265625" style="45" customWidth="1"/>
    <col min="13036" max="13036" width="13.7265625" style="45" customWidth="1"/>
    <col min="13037" max="13037" width="1.7265625" style="45" customWidth="1"/>
    <col min="13038" max="13038" width="16" style="45" customWidth="1"/>
    <col min="13039" max="13039" width="14.26953125" style="45" bestFit="1" customWidth="1"/>
    <col min="13040" max="13277" width="9.26953125" style="45"/>
    <col min="13278" max="13278" width="0.453125" style="45" customWidth="1"/>
    <col min="13279" max="13282" width="1.7265625" style="45" customWidth="1"/>
    <col min="13283" max="13283" width="56.26953125" style="45" customWidth="1"/>
    <col min="13284" max="13284" width="15" style="45" customWidth="1"/>
    <col min="13285" max="13285" width="1.7265625" style="45" customWidth="1"/>
    <col min="13286" max="13286" width="14.453125" style="45" customWidth="1"/>
    <col min="13287" max="13287" width="1.7265625" style="45" customWidth="1"/>
    <col min="13288" max="13288" width="14.26953125" style="45" customWidth="1"/>
    <col min="13289" max="13289" width="1.7265625" style="45" customWidth="1"/>
    <col min="13290" max="13290" width="14.54296875" style="45" customWidth="1"/>
    <col min="13291" max="13291" width="1.7265625" style="45" customWidth="1"/>
    <col min="13292" max="13292" width="13.7265625" style="45" customWidth="1"/>
    <col min="13293" max="13293" width="1.7265625" style="45" customWidth="1"/>
    <col min="13294" max="13294" width="16" style="45" customWidth="1"/>
    <col min="13295" max="13295" width="14.26953125" style="45" bestFit="1" customWidth="1"/>
    <col min="13296" max="13533" width="9.26953125" style="45"/>
    <col min="13534" max="13534" width="0.453125" style="45" customWidth="1"/>
    <col min="13535" max="13538" width="1.7265625" style="45" customWidth="1"/>
    <col min="13539" max="13539" width="56.26953125" style="45" customWidth="1"/>
    <col min="13540" max="13540" width="15" style="45" customWidth="1"/>
    <col min="13541" max="13541" width="1.7265625" style="45" customWidth="1"/>
    <col min="13542" max="13542" width="14.453125" style="45" customWidth="1"/>
    <col min="13543" max="13543" width="1.7265625" style="45" customWidth="1"/>
    <col min="13544" max="13544" width="14.26953125" style="45" customWidth="1"/>
    <col min="13545" max="13545" width="1.7265625" style="45" customWidth="1"/>
    <col min="13546" max="13546" width="14.54296875" style="45" customWidth="1"/>
    <col min="13547" max="13547" width="1.7265625" style="45" customWidth="1"/>
    <col min="13548" max="13548" width="13.7265625" style="45" customWidth="1"/>
    <col min="13549" max="13549" width="1.7265625" style="45" customWidth="1"/>
    <col min="13550" max="13550" width="16" style="45" customWidth="1"/>
    <col min="13551" max="13551" width="14.26953125" style="45" bestFit="1" customWidth="1"/>
    <col min="13552" max="13789" width="9.26953125" style="45"/>
    <col min="13790" max="13790" width="0.453125" style="45" customWidth="1"/>
    <col min="13791" max="13794" width="1.7265625" style="45" customWidth="1"/>
    <col min="13795" max="13795" width="56.26953125" style="45" customWidth="1"/>
    <col min="13796" max="13796" width="15" style="45" customWidth="1"/>
    <col min="13797" max="13797" width="1.7265625" style="45" customWidth="1"/>
    <col min="13798" max="13798" width="14.453125" style="45" customWidth="1"/>
    <col min="13799" max="13799" width="1.7265625" style="45" customWidth="1"/>
    <col min="13800" max="13800" width="14.26953125" style="45" customWidth="1"/>
    <col min="13801" max="13801" width="1.7265625" style="45" customWidth="1"/>
    <col min="13802" max="13802" width="14.54296875" style="45" customWidth="1"/>
    <col min="13803" max="13803" width="1.7265625" style="45" customWidth="1"/>
    <col min="13804" max="13804" width="13.7265625" style="45" customWidth="1"/>
    <col min="13805" max="13805" width="1.7265625" style="45" customWidth="1"/>
    <col min="13806" max="13806" width="16" style="45" customWidth="1"/>
    <col min="13807" max="13807" width="14.26953125" style="45" bestFit="1" customWidth="1"/>
    <col min="13808" max="14045" width="9.26953125" style="45"/>
    <col min="14046" max="14046" width="0.453125" style="45" customWidth="1"/>
    <col min="14047" max="14050" width="1.7265625" style="45" customWidth="1"/>
    <col min="14051" max="14051" width="56.26953125" style="45" customWidth="1"/>
    <col min="14052" max="14052" width="15" style="45" customWidth="1"/>
    <col min="14053" max="14053" width="1.7265625" style="45" customWidth="1"/>
    <col min="14054" max="14054" width="14.453125" style="45" customWidth="1"/>
    <col min="14055" max="14055" width="1.7265625" style="45" customWidth="1"/>
    <col min="14056" max="14056" width="14.26953125" style="45" customWidth="1"/>
    <col min="14057" max="14057" width="1.7265625" style="45" customWidth="1"/>
    <col min="14058" max="14058" width="14.54296875" style="45" customWidth="1"/>
    <col min="14059" max="14059" width="1.7265625" style="45" customWidth="1"/>
    <col min="14060" max="14060" width="13.7265625" style="45" customWidth="1"/>
    <col min="14061" max="14061" width="1.7265625" style="45" customWidth="1"/>
    <col min="14062" max="14062" width="16" style="45" customWidth="1"/>
    <col min="14063" max="14063" width="14.26953125" style="45" bestFit="1" customWidth="1"/>
    <col min="14064" max="14301" width="9.26953125" style="45"/>
    <col min="14302" max="14302" width="0.453125" style="45" customWidth="1"/>
    <col min="14303" max="14306" width="1.7265625" style="45" customWidth="1"/>
    <col min="14307" max="14307" width="56.26953125" style="45" customWidth="1"/>
    <col min="14308" max="14308" width="15" style="45" customWidth="1"/>
    <col min="14309" max="14309" width="1.7265625" style="45" customWidth="1"/>
    <col min="14310" max="14310" width="14.453125" style="45" customWidth="1"/>
    <col min="14311" max="14311" width="1.7265625" style="45" customWidth="1"/>
    <col min="14312" max="14312" width="14.26953125" style="45" customWidth="1"/>
    <col min="14313" max="14313" width="1.7265625" style="45" customWidth="1"/>
    <col min="14314" max="14314" width="14.54296875" style="45" customWidth="1"/>
    <col min="14315" max="14315" width="1.7265625" style="45" customWidth="1"/>
    <col min="14316" max="14316" width="13.7265625" style="45" customWidth="1"/>
    <col min="14317" max="14317" width="1.7265625" style="45" customWidth="1"/>
    <col min="14318" max="14318" width="16" style="45" customWidth="1"/>
    <col min="14319" max="14319" width="14.26953125" style="45" bestFit="1" customWidth="1"/>
    <col min="14320" max="14557" width="9.26953125" style="45"/>
    <col min="14558" max="14558" width="0.453125" style="45" customWidth="1"/>
    <col min="14559" max="14562" width="1.7265625" style="45" customWidth="1"/>
    <col min="14563" max="14563" width="56.26953125" style="45" customWidth="1"/>
    <col min="14564" max="14564" width="15" style="45" customWidth="1"/>
    <col min="14565" max="14565" width="1.7265625" style="45" customWidth="1"/>
    <col min="14566" max="14566" width="14.453125" style="45" customWidth="1"/>
    <col min="14567" max="14567" width="1.7265625" style="45" customWidth="1"/>
    <col min="14568" max="14568" width="14.26953125" style="45" customWidth="1"/>
    <col min="14569" max="14569" width="1.7265625" style="45" customWidth="1"/>
    <col min="14570" max="14570" width="14.54296875" style="45" customWidth="1"/>
    <col min="14571" max="14571" width="1.7265625" style="45" customWidth="1"/>
    <col min="14572" max="14572" width="13.7265625" style="45" customWidth="1"/>
    <col min="14573" max="14573" width="1.7265625" style="45" customWidth="1"/>
    <col min="14574" max="14574" width="16" style="45" customWidth="1"/>
    <col min="14575" max="14575" width="14.26953125" style="45" bestFit="1" customWidth="1"/>
    <col min="14576" max="14813" width="9.26953125" style="45"/>
    <col min="14814" max="14814" width="0.453125" style="45" customWidth="1"/>
    <col min="14815" max="14818" width="1.7265625" style="45" customWidth="1"/>
    <col min="14819" max="14819" width="56.26953125" style="45" customWidth="1"/>
    <col min="14820" max="14820" width="15" style="45" customWidth="1"/>
    <col min="14821" max="14821" width="1.7265625" style="45" customWidth="1"/>
    <col min="14822" max="14822" width="14.453125" style="45" customWidth="1"/>
    <col min="14823" max="14823" width="1.7265625" style="45" customWidth="1"/>
    <col min="14824" max="14824" width="14.26953125" style="45" customWidth="1"/>
    <col min="14825" max="14825" width="1.7265625" style="45" customWidth="1"/>
    <col min="14826" max="14826" width="14.54296875" style="45" customWidth="1"/>
    <col min="14827" max="14827" width="1.7265625" style="45" customWidth="1"/>
    <col min="14828" max="14828" width="13.7265625" style="45" customWidth="1"/>
    <col min="14829" max="14829" width="1.7265625" style="45" customWidth="1"/>
    <col min="14830" max="14830" width="16" style="45" customWidth="1"/>
    <col min="14831" max="14831" width="14.26953125" style="45" bestFit="1" customWidth="1"/>
    <col min="14832" max="15069" width="9.26953125" style="45"/>
    <col min="15070" max="15070" width="0.453125" style="45" customWidth="1"/>
    <col min="15071" max="15074" width="1.7265625" style="45" customWidth="1"/>
    <col min="15075" max="15075" width="56.26953125" style="45" customWidth="1"/>
    <col min="15076" max="15076" width="15" style="45" customWidth="1"/>
    <col min="15077" max="15077" width="1.7265625" style="45" customWidth="1"/>
    <col min="15078" max="15078" width="14.453125" style="45" customWidth="1"/>
    <col min="15079" max="15079" width="1.7265625" style="45" customWidth="1"/>
    <col min="15080" max="15080" width="14.26953125" style="45" customWidth="1"/>
    <col min="15081" max="15081" width="1.7265625" style="45" customWidth="1"/>
    <col min="15082" max="15082" width="14.54296875" style="45" customWidth="1"/>
    <col min="15083" max="15083" width="1.7265625" style="45" customWidth="1"/>
    <col min="15084" max="15084" width="13.7265625" style="45" customWidth="1"/>
    <col min="15085" max="15085" width="1.7265625" style="45" customWidth="1"/>
    <col min="15086" max="15086" width="16" style="45" customWidth="1"/>
    <col min="15087" max="15087" width="14.26953125" style="45" bestFit="1" customWidth="1"/>
    <col min="15088" max="15325" width="9.26953125" style="45"/>
    <col min="15326" max="15326" width="0.453125" style="45" customWidth="1"/>
    <col min="15327" max="15330" width="1.7265625" style="45" customWidth="1"/>
    <col min="15331" max="15331" width="56.26953125" style="45" customWidth="1"/>
    <col min="15332" max="15332" width="15" style="45" customWidth="1"/>
    <col min="15333" max="15333" width="1.7265625" style="45" customWidth="1"/>
    <col min="15334" max="15334" width="14.453125" style="45" customWidth="1"/>
    <col min="15335" max="15335" width="1.7265625" style="45" customWidth="1"/>
    <col min="15336" max="15336" width="14.26953125" style="45" customWidth="1"/>
    <col min="15337" max="15337" width="1.7265625" style="45" customWidth="1"/>
    <col min="15338" max="15338" width="14.54296875" style="45" customWidth="1"/>
    <col min="15339" max="15339" width="1.7265625" style="45" customWidth="1"/>
    <col min="15340" max="15340" width="13.7265625" style="45" customWidth="1"/>
    <col min="15341" max="15341" width="1.7265625" style="45" customWidth="1"/>
    <col min="15342" max="15342" width="16" style="45" customWidth="1"/>
    <col min="15343" max="15343" width="14.26953125" style="45" bestFit="1" customWidth="1"/>
    <col min="15344" max="15581" width="9.26953125" style="45"/>
    <col min="15582" max="15582" width="0.453125" style="45" customWidth="1"/>
    <col min="15583" max="15586" width="1.7265625" style="45" customWidth="1"/>
    <col min="15587" max="15587" width="56.26953125" style="45" customWidth="1"/>
    <col min="15588" max="15588" width="15" style="45" customWidth="1"/>
    <col min="15589" max="15589" width="1.7265625" style="45" customWidth="1"/>
    <col min="15590" max="15590" width="14.453125" style="45" customWidth="1"/>
    <col min="15591" max="15591" width="1.7265625" style="45" customWidth="1"/>
    <col min="15592" max="15592" width="14.26953125" style="45" customWidth="1"/>
    <col min="15593" max="15593" width="1.7265625" style="45" customWidth="1"/>
    <col min="15594" max="15594" width="14.54296875" style="45" customWidth="1"/>
    <col min="15595" max="15595" width="1.7265625" style="45" customWidth="1"/>
    <col min="15596" max="15596" width="13.7265625" style="45" customWidth="1"/>
    <col min="15597" max="15597" width="1.7265625" style="45" customWidth="1"/>
    <col min="15598" max="15598" width="16" style="45" customWidth="1"/>
    <col min="15599" max="15599" width="14.26953125" style="45" bestFit="1" customWidth="1"/>
    <col min="15600" max="15837" width="9.26953125" style="45"/>
    <col min="15838" max="15838" width="0.453125" style="45" customWidth="1"/>
    <col min="15839" max="15842" width="1.7265625" style="45" customWidth="1"/>
    <col min="15843" max="15843" width="56.26953125" style="45" customWidth="1"/>
    <col min="15844" max="15844" width="15" style="45" customWidth="1"/>
    <col min="15845" max="15845" width="1.7265625" style="45" customWidth="1"/>
    <col min="15846" max="15846" width="14.453125" style="45" customWidth="1"/>
    <col min="15847" max="15847" width="1.7265625" style="45" customWidth="1"/>
    <col min="15848" max="15848" width="14.26953125" style="45" customWidth="1"/>
    <col min="15849" max="15849" width="1.7265625" style="45" customWidth="1"/>
    <col min="15850" max="15850" width="14.54296875" style="45" customWidth="1"/>
    <col min="15851" max="15851" width="1.7265625" style="45" customWidth="1"/>
    <col min="15852" max="15852" width="13.7265625" style="45" customWidth="1"/>
    <col min="15853" max="15853" width="1.7265625" style="45" customWidth="1"/>
    <col min="15854" max="15854" width="16" style="45" customWidth="1"/>
    <col min="15855" max="15855" width="14.26953125" style="45" bestFit="1" customWidth="1"/>
    <col min="15856" max="16093" width="9.26953125" style="45"/>
    <col min="16094" max="16094" width="0.453125" style="45" customWidth="1"/>
    <col min="16095" max="16098" width="1.7265625" style="45" customWidth="1"/>
    <col min="16099" max="16099" width="56.26953125" style="45" customWidth="1"/>
    <col min="16100" max="16100" width="15" style="45" customWidth="1"/>
    <col min="16101" max="16101" width="1.7265625" style="45" customWidth="1"/>
    <col min="16102" max="16102" width="14.453125" style="45" customWidth="1"/>
    <col min="16103" max="16103" width="1.7265625" style="45" customWidth="1"/>
    <col min="16104" max="16104" width="14.26953125" style="45" customWidth="1"/>
    <col min="16105" max="16105" width="1.7265625" style="45" customWidth="1"/>
    <col min="16106" max="16106" width="14.54296875" style="45" customWidth="1"/>
    <col min="16107" max="16107" width="1.7265625" style="45" customWidth="1"/>
    <col min="16108" max="16108" width="13.7265625" style="45" customWidth="1"/>
    <col min="16109" max="16109" width="1.7265625" style="45" customWidth="1"/>
    <col min="16110" max="16110" width="16" style="45" customWidth="1"/>
    <col min="16111" max="16111" width="14.26953125" style="45" bestFit="1" customWidth="1"/>
    <col min="16112" max="16384" width="9.26953125" style="45"/>
  </cols>
  <sheetData>
    <row r="1" spans="1:18" ht="21" customHeight="1" x14ac:dyDescent="0.3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44"/>
    </row>
    <row r="2" spans="1:18" ht="21" customHeight="1" x14ac:dyDescent="0.3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44"/>
    </row>
    <row r="3" spans="1:18" ht="21" customHeight="1" x14ac:dyDescent="0.3">
      <c r="A3" s="126" t="s">
        <v>55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44"/>
    </row>
    <row r="4" spans="1:18" ht="14.25" customHeight="1" x14ac:dyDescent="0.3">
      <c r="A4" s="126" t="s">
        <v>41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44"/>
    </row>
    <row r="5" spans="1:18" ht="18.75" customHeight="1" x14ac:dyDescent="0.25">
      <c r="G5" s="46"/>
      <c r="I5" s="46"/>
      <c r="M5" s="46"/>
      <c r="N5" s="47"/>
      <c r="O5" s="46"/>
      <c r="P5" s="47"/>
      <c r="Q5" s="40" t="s">
        <v>17</v>
      </c>
    </row>
    <row r="6" spans="1:18" ht="18.75" customHeight="1" x14ac:dyDescent="0.3">
      <c r="G6" s="127" t="s">
        <v>1</v>
      </c>
      <c r="H6" s="127"/>
      <c r="I6" s="127"/>
      <c r="J6" s="127"/>
      <c r="K6" s="127"/>
      <c r="L6" s="49"/>
      <c r="M6" s="127" t="s">
        <v>30</v>
      </c>
      <c r="N6" s="127"/>
      <c r="O6" s="127"/>
      <c r="P6" s="127"/>
      <c r="Q6" s="127"/>
    </row>
    <row r="7" spans="1:18" ht="18.75" customHeight="1" x14ac:dyDescent="0.3">
      <c r="G7" s="24" t="s">
        <v>112</v>
      </c>
      <c r="H7" s="24"/>
      <c r="I7" s="24" t="s">
        <v>52</v>
      </c>
      <c r="J7" s="42"/>
      <c r="K7" s="24" t="s">
        <v>51</v>
      </c>
      <c r="M7" s="24" t="s">
        <v>112</v>
      </c>
      <c r="N7" s="24"/>
      <c r="O7" s="24" t="s">
        <v>52</v>
      </c>
      <c r="P7" s="42"/>
      <c r="Q7" s="24" t="s">
        <v>51</v>
      </c>
    </row>
    <row r="8" spans="1:18" ht="13.5" customHeight="1" x14ac:dyDescent="0.3">
      <c r="G8" s="51"/>
      <c r="H8" s="50"/>
      <c r="I8" s="51"/>
      <c r="J8" s="50"/>
      <c r="K8" s="51"/>
      <c r="M8" s="51"/>
      <c r="N8" s="50"/>
      <c r="O8" s="51"/>
      <c r="P8" s="50"/>
      <c r="Q8" s="51"/>
    </row>
    <row r="9" spans="1:18" ht="19.899999999999999" customHeight="1" x14ac:dyDescent="0.25">
      <c r="B9" s="45" t="s">
        <v>56</v>
      </c>
      <c r="G9" s="52">
        <v>52637470</v>
      </c>
      <c r="I9" s="52">
        <v>50284325</v>
      </c>
      <c r="K9" s="53">
        <v>41408309</v>
      </c>
      <c r="M9" s="54">
        <v>41871962</v>
      </c>
      <c r="O9" s="54">
        <v>39443062</v>
      </c>
      <c r="Q9" s="55">
        <v>32014133</v>
      </c>
    </row>
    <row r="10" spans="1:18" ht="19.899999999999999" customHeight="1" x14ac:dyDescent="0.25">
      <c r="B10" s="45" t="s">
        <v>57</v>
      </c>
      <c r="G10" s="52">
        <v>17472504</v>
      </c>
      <c r="I10" s="52">
        <v>16154038</v>
      </c>
      <c r="K10" s="53">
        <v>10953857</v>
      </c>
      <c r="L10" s="56"/>
      <c r="M10" s="54">
        <v>13166657</v>
      </c>
      <c r="O10" s="54">
        <v>11822631</v>
      </c>
      <c r="Q10" s="55">
        <v>7908532</v>
      </c>
    </row>
    <row r="11" spans="1:18" ht="19.899999999999999" customHeight="1" x14ac:dyDescent="0.25">
      <c r="C11" s="45" t="s">
        <v>58</v>
      </c>
      <c r="G11" s="57">
        <f>G9-G10</f>
        <v>35164966</v>
      </c>
      <c r="I11" s="57">
        <f>I9-I10</f>
        <v>34130287</v>
      </c>
      <c r="K11" s="57">
        <f>K9-K10</f>
        <v>30454452</v>
      </c>
      <c r="M11" s="58">
        <f>M9-M10</f>
        <v>28705305</v>
      </c>
      <c r="O11" s="58">
        <f>O9-O10</f>
        <v>27620431</v>
      </c>
      <c r="Q11" s="58">
        <f>Q9-Q10</f>
        <v>24105601</v>
      </c>
    </row>
    <row r="12" spans="1:18" ht="19.899999999999999" customHeight="1" x14ac:dyDescent="0.25">
      <c r="B12" s="45" t="s">
        <v>59</v>
      </c>
      <c r="G12" s="52">
        <v>10941036</v>
      </c>
      <c r="I12" s="52">
        <v>10535888</v>
      </c>
      <c r="K12" s="53">
        <v>10782609</v>
      </c>
      <c r="M12" s="54">
        <v>8360979</v>
      </c>
      <c r="O12" s="54">
        <v>7988032</v>
      </c>
      <c r="Q12" s="55">
        <v>8161881</v>
      </c>
    </row>
    <row r="13" spans="1:18" ht="19.899999999999999" customHeight="1" x14ac:dyDescent="0.25">
      <c r="B13" s="45" t="s">
        <v>60</v>
      </c>
      <c r="G13" s="52">
        <v>4172685</v>
      </c>
      <c r="I13" s="52">
        <v>3763223</v>
      </c>
      <c r="K13" s="53">
        <v>3824420</v>
      </c>
      <c r="M13" s="54">
        <v>3658092</v>
      </c>
      <c r="O13" s="54">
        <v>3308224</v>
      </c>
      <c r="Q13" s="55">
        <v>3361160</v>
      </c>
    </row>
    <row r="14" spans="1:18" ht="19.899999999999999" customHeight="1" x14ac:dyDescent="0.25">
      <c r="C14" s="45" t="s">
        <v>61</v>
      </c>
      <c r="G14" s="57">
        <f>G12-G13</f>
        <v>6768351</v>
      </c>
      <c r="I14" s="57">
        <f>I12-I13</f>
        <v>6772665</v>
      </c>
      <c r="K14" s="57">
        <f>K12-K13</f>
        <v>6958189</v>
      </c>
      <c r="M14" s="58">
        <f>M12-M13</f>
        <v>4702887</v>
      </c>
      <c r="O14" s="58">
        <f>O12-O13</f>
        <v>4679808</v>
      </c>
      <c r="Q14" s="58">
        <f>Q12-Q13</f>
        <v>4800721</v>
      </c>
    </row>
    <row r="15" spans="1:18" ht="19.899999999999999" customHeight="1" x14ac:dyDescent="0.25">
      <c r="B15" s="45" t="s">
        <v>120</v>
      </c>
      <c r="G15" s="59"/>
      <c r="I15" s="59"/>
      <c r="K15" s="59"/>
      <c r="M15" s="60"/>
      <c r="O15" s="60"/>
      <c r="Q15" s="60"/>
    </row>
    <row r="16" spans="1:18" ht="19.899999999999999" customHeight="1" x14ac:dyDescent="0.25">
      <c r="C16" s="45" t="s">
        <v>63</v>
      </c>
      <c r="G16" s="61">
        <v>-40834</v>
      </c>
      <c r="I16" s="52">
        <v>768204</v>
      </c>
      <c r="K16" s="61">
        <v>-1954715</v>
      </c>
      <c r="M16" s="54">
        <v>54426</v>
      </c>
      <c r="O16" s="54">
        <v>576773</v>
      </c>
      <c r="Q16" s="61">
        <v>-1798254</v>
      </c>
    </row>
    <row r="17" spans="2:17" ht="19.899999999999999" customHeight="1" x14ac:dyDescent="0.25">
      <c r="B17" s="45" t="s">
        <v>64</v>
      </c>
      <c r="G17" s="61">
        <v>-357179</v>
      </c>
      <c r="I17" s="61">
        <v>-57418</v>
      </c>
      <c r="K17" s="61">
        <v>-645783</v>
      </c>
      <c r="M17" s="61">
        <v>-196126</v>
      </c>
      <c r="O17" s="61">
        <v>-6478</v>
      </c>
      <c r="Q17" s="61">
        <v>-646256</v>
      </c>
    </row>
    <row r="18" spans="2:17" ht="19.899999999999999" customHeight="1" x14ac:dyDescent="0.25">
      <c r="B18" s="45" t="s">
        <v>65</v>
      </c>
      <c r="G18" s="52">
        <v>35944</v>
      </c>
      <c r="I18" s="52">
        <v>44898</v>
      </c>
      <c r="K18" s="53">
        <v>49714</v>
      </c>
      <c r="M18" s="54">
        <v>0</v>
      </c>
      <c r="O18" s="54">
        <v>0</v>
      </c>
      <c r="Q18" s="55">
        <v>0</v>
      </c>
    </row>
    <row r="19" spans="2:17" ht="19.899999999999999" customHeight="1" x14ac:dyDescent="0.25">
      <c r="B19" s="45" t="s">
        <v>66</v>
      </c>
      <c r="C19" s="62"/>
      <c r="D19" s="62"/>
      <c r="E19" s="62"/>
      <c r="F19" s="62"/>
      <c r="G19" s="52">
        <v>94125</v>
      </c>
      <c r="I19" s="52">
        <v>68663</v>
      </c>
      <c r="K19" s="53">
        <v>1463478</v>
      </c>
      <c r="M19" s="54">
        <v>92025</v>
      </c>
      <c r="O19" s="54">
        <v>55774</v>
      </c>
      <c r="Q19" s="55">
        <v>1437621</v>
      </c>
    </row>
    <row r="20" spans="2:17" ht="19.899999999999999" customHeight="1" x14ac:dyDescent="0.25">
      <c r="B20" s="45" t="s">
        <v>67</v>
      </c>
      <c r="C20" s="62"/>
      <c r="D20" s="62"/>
      <c r="E20" s="62"/>
      <c r="F20" s="62"/>
      <c r="G20" s="52">
        <v>266628</v>
      </c>
      <c r="I20" s="52">
        <v>636053</v>
      </c>
      <c r="K20" s="53">
        <v>296598</v>
      </c>
      <c r="M20" s="54">
        <v>266628</v>
      </c>
      <c r="O20" s="54">
        <v>1114763</v>
      </c>
      <c r="Q20" s="55">
        <v>296598</v>
      </c>
    </row>
    <row r="21" spans="2:17" ht="19.899999999999999" customHeight="1" x14ac:dyDescent="0.25">
      <c r="B21" s="45" t="s">
        <v>68</v>
      </c>
      <c r="G21" s="52">
        <v>260526</v>
      </c>
      <c r="I21" s="52">
        <v>209588</v>
      </c>
      <c r="K21" s="63">
        <v>263740</v>
      </c>
      <c r="M21" s="64">
        <v>132721</v>
      </c>
      <c r="O21" s="64">
        <v>74247</v>
      </c>
      <c r="Q21" s="65">
        <v>84976</v>
      </c>
    </row>
    <row r="22" spans="2:17" ht="19.899999999999999" customHeight="1" x14ac:dyDescent="0.25">
      <c r="C22" s="45" t="s">
        <v>69</v>
      </c>
      <c r="G22" s="57">
        <f>G11+G14+SUM(G16:G21)</f>
        <v>42192527</v>
      </c>
      <c r="I22" s="57">
        <f>I11+I14+SUM(I16:I21)</f>
        <v>42572940</v>
      </c>
      <c r="K22" s="57">
        <f>K11+K14+SUM(K16:K21)</f>
        <v>36885673</v>
      </c>
      <c r="M22" s="58">
        <f>M11+M14+SUM(M16:M21)</f>
        <v>33757866</v>
      </c>
      <c r="O22" s="58">
        <f>O11+O14+SUM(O16:O21)</f>
        <v>34115318</v>
      </c>
      <c r="Q22" s="58">
        <f>Q11+Q14+SUM(Q16:Q21)</f>
        <v>28281007</v>
      </c>
    </row>
    <row r="23" spans="2:17" ht="19.899999999999999" customHeight="1" x14ac:dyDescent="0.25">
      <c r="B23" s="45" t="s">
        <v>70</v>
      </c>
      <c r="G23" s="52"/>
      <c r="I23" s="52"/>
      <c r="K23" s="52"/>
      <c r="M23" s="54"/>
      <c r="O23" s="54"/>
      <c r="Q23" s="54"/>
    </row>
    <row r="24" spans="2:17" ht="19.899999999999999" customHeight="1" x14ac:dyDescent="0.25">
      <c r="C24" s="45" t="s">
        <v>71</v>
      </c>
      <c r="G24" s="52">
        <v>9039436</v>
      </c>
      <c r="I24" s="52">
        <v>8941380</v>
      </c>
      <c r="K24" s="55">
        <v>8862388</v>
      </c>
      <c r="M24" s="54">
        <v>6213957</v>
      </c>
      <c r="O24" s="54">
        <v>6372098</v>
      </c>
      <c r="Q24" s="55">
        <v>6118469</v>
      </c>
    </row>
    <row r="25" spans="2:17" ht="19.899999999999999" customHeight="1" x14ac:dyDescent="0.25">
      <c r="C25" s="45" t="s">
        <v>72</v>
      </c>
      <c r="G25" s="52">
        <v>80136</v>
      </c>
      <c r="I25" s="52">
        <v>40401</v>
      </c>
      <c r="K25" s="53">
        <v>26533</v>
      </c>
      <c r="M25" s="54">
        <v>54070</v>
      </c>
      <c r="O25" s="54">
        <v>17400</v>
      </c>
      <c r="Q25" s="55">
        <v>49719</v>
      </c>
    </row>
    <row r="26" spans="2:17" ht="19.899999999999999" customHeight="1" x14ac:dyDescent="0.25">
      <c r="C26" s="45" t="s">
        <v>73</v>
      </c>
      <c r="G26" s="52">
        <v>4319944</v>
      </c>
      <c r="I26" s="52">
        <v>3779097</v>
      </c>
      <c r="K26" s="53">
        <v>4816640</v>
      </c>
      <c r="M26" s="54">
        <v>3245856</v>
      </c>
      <c r="O26" s="54">
        <v>2813973</v>
      </c>
      <c r="Q26" s="55">
        <v>3346698</v>
      </c>
    </row>
    <row r="27" spans="2:17" ht="19.899999999999999" customHeight="1" x14ac:dyDescent="0.25">
      <c r="C27" s="45" t="s">
        <v>74</v>
      </c>
      <c r="G27" s="52">
        <v>1269219</v>
      </c>
      <c r="I27" s="52">
        <v>1197893</v>
      </c>
      <c r="K27" s="53">
        <v>1059832</v>
      </c>
      <c r="M27" s="54">
        <v>1250719</v>
      </c>
      <c r="O27" s="54">
        <v>1177663</v>
      </c>
      <c r="Q27" s="55">
        <v>1042882</v>
      </c>
    </row>
    <row r="28" spans="2:17" ht="19.899999999999999" customHeight="1" x14ac:dyDescent="0.25">
      <c r="C28" s="45" t="s">
        <v>19</v>
      </c>
      <c r="G28" s="52">
        <v>8912245</v>
      </c>
      <c r="I28" s="52">
        <v>5248902</v>
      </c>
      <c r="K28" s="63">
        <v>4305720</v>
      </c>
      <c r="M28" s="64">
        <v>7661093</v>
      </c>
      <c r="O28" s="64">
        <v>4208742</v>
      </c>
      <c r="Q28" s="65">
        <v>3065939</v>
      </c>
    </row>
    <row r="29" spans="2:17" ht="19.899999999999999" customHeight="1" x14ac:dyDescent="0.25">
      <c r="E29" s="45" t="s">
        <v>75</v>
      </c>
      <c r="G29" s="57">
        <f>SUM(G24:G28)</f>
        <v>23620980</v>
      </c>
      <c r="I29" s="57">
        <f>SUM(I24:I28)</f>
        <v>19207673</v>
      </c>
      <c r="K29" s="57">
        <f>SUM(K24:K28)</f>
        <v>19071113</v>
      </c>
      <c r="M29" s="58">
        <f>SUM(M24:M28)</f>
        <v>18425695</v>
      </c>
      <c r="O29" s="58">
        <f>SUM(O24:O28)</f>
        <v>14589876</v>
      </c>
      <c r="Q29" s="58">
        <f>SUM(Q24:Q28)</f>
        <v>13623707</v>
      </c>
    </row>
    <row r="30" spans="2:17" ht="19.899999999999999" customHeight="1" x14ac:dyDescent="0.25">
      <c r="B30" s="45" t="s">
        <v>76</v>
      </c>
      <c r="G30" s="57">
        <v>7343406</v>
      </c>
      <c r="I30" s="57">
        <v>8969212</v>
      </c>
      <c r="K30" s="66">
        <v>7914348</v>
      </c>
      <c r="M30" s="58">
        <v>5650821</v>
      </c>
      <c r="O30" s="58">
        <v>6983841</v>
      </c>
      <c r="Q30" s="67">
        <v>4420633</v>
      </c>
    </row>
    <row r="31" spans="2:17" ht="19.899999999999999" customHeight="1" x14ac:dyDescent="0.25">
      <c r="B31" s="45" t="s">
        <v>77</v>
      </c>
      <c r="G31" s="52">
        <f>G22-G29-G30</f>
        <v>11228141</v>
      </c>
      <c r="I31" s="52">
        <f>I22-I29-I30</f>
        <v>14396055</v>
      </c>
      <c r="K31" s="52">
        <f>K22-K29-K30</f>
        <v>9900212</v>
      </c>
      <c r="M31" s="54">
        <f>M22-M29-M30</f>
        <v>9681350</v>
      </c>
      <c r="O31" s="54">
        <f>O22-O29-O30</f>
        <v>12541601</v>
      </c>
      <c r="Q31" s="54">
        <f>Q22-Q29-Q30</f>
        <v>10236667</v>
      </c>
    </row>
    <row r="32" spans="2:17" ht="19.899999999999999" customHeight="1" x14ac:dyDescent="0.25">
      <c r="B32" s="45" t="s">
        <v>78</v>
      </c>
      <c r="G32" s="52">
        <v>2281130</v>
      </c>
      <c r="I32" s="52">
        <v>2937701</v>
      </c>
      <c r="K32" s="65">
        <v>2257130</v>
      </c>
      <c r="M32" s="68">
        <v>1999265</v>
      </c>
      <c r="O32" s="68">
        <v>2479277</v>
      </c>
      <c r="Q32" s="69">
        <v>2351826</v>
      </c>
    </row>
    <row r="33" spans="1:18" ht="19.899999999999999" customHeight="1" x14ac:dyDescent="0.25">
      <c r="A33" s="45" t="s">
        <v>79</v>
      </c>
      <c r="B33" s="45" t="s">
        <v>80</v>
      </c>
      <c r="G33" s="58">
        <f>G31-G32</f>
        <v>8947011</v>
      </c>
      <c r="I33" s="58">
        <f>I31-I32</f>
        <v>11458354</v>
      </c>
      <c r="K33" s="58">
        <f>K31-K32</f>
        <v>7643082</v>
      </c>
      <c r="M33" s="58">
        <f>M31-M32</f>
        <v>7682085</v>
      </c>
      <c r="O33" s="58">
        <f>O31-O32</f>
        <v>10062324</v>
      </c>
      <c r="Q33" s="58">
        <f>Q31-Q32</f>
        <v>7884841</v>
      </c>
    </row>
    <row r="34" spans="1:18" ht="19.899999999999999" customHeight="1" x14ac:dyDescent="0.25">
      <c r="B34" s="45" t="s">
        <v>81</v>
      </c>
      <c r="G34" s="59"/>
      <c r="I34" s="59"/>
      <c r="K34" s="59"/>
      <c r="M34" s="60"/>
      <c r="O34" s="60"/>
      <c r="Q34" s="60"/>
    </row>
    <row r="35" spans="1:18" ht="19.899999999999999" customHeight="1" x14ac:dyDescent="0.25">
      <c r="C35" s="45" t="s">
        <v>82</v>
      </c>
      <c r="G35" s="70"/>
      <c r="I35" s="70"/>
      <c r="K35" s="70"/>
      <c r="M35" s="70"/>
      <c r="O35" s="70"/>
      <c r="Q35" s="70"/>
    </row>
    <row r="36" spans="1:18" ht="19.899999999999999" customHeight="1" x14ac:dyDescent="0.25">
      <c r="E36" s="45" t="s">
        <v>115</v>
      </c>
      <c r="G36" s="70"/>
      <c r="I36" s="70"/>
      <c r="K36" s="70"/>
      <c r="M36" s="70"/>
      <c r="O36" s="70"/>
      <c r="Q36" s="70"/>
    </row>
    <row r="37" spans="1:18" ht="19.899999999999999" customHeight="1" x14ac:dyDescent="0.25">
      <c r="F37" s="45" t="s">
        <v>84</v>
      </c>
      <c r="G37" s="52">
        <v>9821548</v>
      </c>
      <c r="I37" s="61">
        <v>-9849386</v>
      </c>
      <c r="K37" s="72">
        <v>11374615</v>
      </c>
      <c r="M37" s="52">
        <v>9244543</v>
      </c>
      <c r="O37" s="71">
        <v>-9403803</v>
      </c>
      <c r="Q37" s="73">
        <v>10553290</v>
      </c>
    </row>
    <row r="38" spans="1:18" ht="19.899999999999999" customHeight="1" x14ac:dyDescent="0.25">
      <c r="E38" s="45" t="s">
        <v>118</v>
      </c>
      <c r="G38" s="52">
        <v>637347</v>
      </c>
      <c r="I38" s="52">
        <v>93967</v>
      </c>
      <c r="K38" s="72">
        <v>745399</v>
      </c>
      <c r="M38" s="72">
        <v>637347</v>
      </c>
      <c r="O38" s="54">
        <v>93967</v>
      </c>
      <c r="Q38" s="73">
        <v>745399</v>
      </c>
    </row>
    <row r="39" spans="1:18" ht="19.899999999999999" customHeight="1" x14ac:dyDescent="0.25">
      <c r="E39" s="45" t="s">
        <v>116</v>
      </c>
      <c r="G39" s="52"/>
      <c r="I39" s="52"/>
      <c r="K39" s="53"/>
      <c r="M39" s="74"/>
      <c r="O39" s="74"/>
      <c r="Q39" s="74"/>
    </row>
    <row r="40" spans="1:18" ht="19.899999999999999" customHeight="1" x14ac:dyDescent="0.25">
      <c r="F40" s="45" t="s">
        <v>85</v>
      </c>
      <c r="G40" s="61">
        <v>-12547062</v>
      </c>
      <c r="I40" s="52">
        <v>1879165</v>
      </c>
      <c r="K40" s="61">
        <v>-21210898</v>
      </c>
      <c r="M40" s="71">
        <v>-3463965</v>
      </c>
      <c r="O40" s="54">
        <v>1369599</v>
      </c>
      <c r="Q40" s="71">
        <v>-4663378</v>
      </c>
      <c r="R40" s="75"/>
    </row>
    <row r="41" spans="1:18" ht="19.899999999999999" customHeight="1" x14ac:dyDescent="0.25">
      <c r="E41" s="45" t="s">
        <v>86</v>
      </c>
      <c r="G41" s="61">
        <v>-125</v>
      </c>
      <c r="I41" s="61">
        <v>-75</v>
      </c>
      <c r="K41" s="73">
        <v>1170</v>
      </c>
      <c r="M41" s="76">
        <v>0</v>
      </c>
      <c r="O41" s="76">
        <v>0</v>
      </c>
      <c r="Q41" s="76">
        <v>0</v>
      </c>
      <c r="R41" s="77"/>
    </row>
    <row r="42" spans="1:18" ht="19.899999999999999" customHeight="1" x14ac:dyDescent="0.25">
      <c r="E42" s="45" t="s">
        <v>87</v>
      </c>
      <c r="G42" s="52"/>
      <c r="I42" s="52"/>
      <c r="K42" s="78"/>
      <c r="M42" s="79"/>
      <c r="O42" s="79"/>
      <c r="Q42" s="78"/>
      <c r="R42" s="75"/>
    </row>
    <row r="43" spans="1:18" ht="19.899999999999999" customHeight="1" x14ac:dyDescent="0.25">
      <c r="F43" s="45" t="s">
        <v>88</v>
      </c>
      <c r="G43" s="61">
        <v>-2104738</v>
      </c>
      <c r="I43" s="52">
        <v>1957634</v>
      </c>
      <c r="K43" s="61">
        <v>-2356819</v>
      </c>
      <c r="M43" s="71">
        <v>-1982081</v>
      </c>
      <c r="O43" s="54">
        <v>1863176</v>
      </c>
      <c r="Q43" s="71">
        <v>-2179765</v>
      </c>
      <c r="R43" s="75"/>
    </row>
    <row r="44" spans="1:18" ht="19.899999999999999" customHeight="1" x14ac:dyDescent="0.25">
      <c r="C44" s="45" t="s">
        <v>89</v>
      </c>
      <c r="G44" s="52"/>
      <c r="I44" s="52"/>
      <c r="K44" s="71"/>
      <c r="M44" s="71"/>
      <c r="O44" s="71"/>
      <c r="Q44" s="71"/>
      <c r="R44" s="75"/>
    </row>
    <row r="45" spans="1:18" ht="19.899999999999999" customHeight="1" x14ac:dyDescent="0.25">
      <c r="E45" s="45" t="s">
        <v>90</v>
      </c>
      <c r="G45" s="52">
        <v>211833</v>
      </c>
      <c r="H45" s="61"/>
      <c r="I45" s="61">
        <v>-25735</v>
      </c>
      <c r="K45" s="61">
        <v>-4916</v>
      </c>
      <c r="M45" s="71">
        <v>-84837</v>
      </c>
      <c r="O45" s="71">
        <v>-25735</v>
      </c>
      <c r="Q45" s="71">
        <v>-4916</v>
      </c>
      <c r="R45" s="75"/>
    </row>
    <row r="46" spans="1:18" ht="19.899999999999999" customHeight="1" x14ac:dyDescent="0.25">
      <c r="E46" s="45" t="s">
        <v>91</v>
      </c>
      <c r="G46" s="61"/>
      <c r="I46" s="61"/>
      <c r="K46" s="61"/>
      <c r="M46" s="71"/>
      <c r="O46" s="71"/>
      <c r="Q46" s="71"/>
      <c r="R46" s="75"/>
    </row>
    <row r="47" spans="1:18" ht="19.899999999999999" customHeight="1" x14ac:dyDescent="0.25">
      <c r="F47" s="45" t="s">
        <v>92</v>
      </c>
      <c r="G47" s="61">
        <v>-5437078</v>
      </c>
      <c r="I47" s="52">
        <v>7511780</v>
      </c>
      <c r="K47" s="61">
        <v>-2941874</v>
      </c>
      <c r="M47" s="71">
        <v>-5275512</v>
      </c>
      <c r="O47" s="54">
        <v>7393874</v>
      </c>
      <c r="Q47" s="71">
        <v>-2918960</v>
      </c>
      <c r="R47" s="75"/>
    </row>
    <row r="48" spans="1:18" ht="19.899999999999999" customHeight="1" x14ac:dyDescent="0.25">
      <c r="E48" s="45" t="s">
        <v>93</v>
      </c>
      <c r="G48" s="61"/>
      <c r="I48" s="61"/>
      <c r="K48" s="71"/>
      <c r="M48" s="76"/>
      <c r="O48" s="76"/>
      <c r="Q48" s="80"/>
      <c r="R48" s="75"/>
    </row>
    <row r="49" spans="1:18" ht="19.899999999999999" customHeight="1" x14ac:dyDescent="0.25">
      <c r="F49" s="45" t="s">
        <v>94</v>
      </c>
      <c r="G49" s="61">
        <v>-220060</v>
      </c>
      <c r="I49" s="61">
        <v>-130618</v>
      </c>
      <c r="K49" s="73">
        <v>481533</v>
      </c>
      <c r="M49" s="71">
        <v>-220060</v>
      </c>
      <c r="O49" s="71">
        <v>-130618</v>
      </c>
      <c r="Q49" s="73">
        <v>481533</v>
      </c>
      <c r="R49" s="75"/>
    </row>
    <row r="50" spans="1:18" ht="19.899999999999999" customHeight="1" x14ac:dyDescent="0.25">
      <c r="E50" s="45" t="s">
        <v>117</v>
      </c>
      <c r="G50" s="76">
        <v>557373</v>
      </c>
      <c r="I50" s="81">
        <v>0</v>
      </c>
      <c r="K50" s="81">
        <v>1252683</v>
      </c>
      <c r="M50" s="81">
        <v>424889</v>
      </c>
      <c r="O50" s="81">
        <v>0</v>
      </c>
      <c r="Q50" s="81">
        <v>1281091</v>
      </c>
      <c r="R50" s="75"/>
    </row>
    <row r="51" spans="1:18" ht="19.899999999999999" customHeight="1" x14ac:dyDescent="0.25">
      <c r="E51" s="45" t="s">
        <v>86</v>
      </c>
      <c r="G51" s="61">
        <v>-381</v>
      </c>
      <c r="I51" s="52">
        <v>373</v>
      </c>
      <c r="K51" s="73">
        <v>368</v>
      </c>
      <c r="M51" s="81">
        <v>0</v>
      </c>
      <c r="O51" s="81">
        <v>0</v>
      </c>
      <c r="Q51" s="81">
        <v>0</v>
      </c>
      <c r="R51" s="77"/>
    </row>
    <row r="52" spans="1:18" ht="19.899999999999999" customHeight="1" x14ac:dyDescent="0.25">
      <c r="E52" s="45" t="s">
        <v>87</v>
      </c>
      <c r="G52" s="52"/>
      <c r="I52" s="52"/>
      <c r="K52" s="71"/>
      <c r="M52" s="71"/>
      <c r="O52" s="71"/>
      <c r="Q52" s="71"/>
    </row>
    <row r="53" spans="1:18" ht="19.899999999999999" customHeight="1" x14ac:dyDescent="0.25">
      <c r="F53" s="45" t="s">
        <v>88</v>
      </c>
      <c r="G53" s="73">
        <v>1013148</v>
      </c>
      <c r="I53" s="61">
        <v>-1472711</v>
      </c>
      <c r="K53" s="73">
        <v>223564</v>
      </c>
      <c r="M53" s="73">
        <v>1011472</v>
      </c>
      <c r="O53" s="61">
        <v>-1450083</v>
      </c>
      <c r="Q53" s="81">
        <v>214136</v>
      </c>
    </row>
    <row r="54" spans="1:18" ht="19.899999999999999" customHeight="1" x14ac:dyDescent="0.25">
      <c r="E54" s="45" t="s">
        <v>96</v>
      </c>
      <c r="F54" s="45" t="s">
        <v>97</v>
      </c>
      <c r="G54" s="82">
        <f>SUM(G35:G53)</f>
        <v>-8068195</v>
      </c>
      <c r="I54" s="82">
        <f>SUM(I35:I53)</f>
        <v>-35606</v>
      </c>
      <c r="K54" s="82">
        <f>SUM(K35:K53)</f>
        <v>-12435175</v>
      </c>
      <c r="M54" s="58">
        <f>SUM(M35:M53)</f>
        <v>291796</v>
      </c>
      <c r="O54" s="82">
        <f>SUM(O35:O53)</f>
        <v>-289623</v>
      </c>
      <c r="Q54" s="58">
        <f>SUM(Q35:Q53)</f>
        <v>3508430</v>
      </c>
    </row>
    <row r="55" spans="1:18" ht="19.899999999999999" customHeight="1" thickBot="1" x14ac:dyDescent="0.3">
      <c r="A55" s="47" t="s">
        <v>98</v>
      </c>
      <c r="G55" s="83">
        <f>G33+G54</f>
        <v>878816</v>
      </c>
      <c r="I55" s="83">
        <f>I33+I54</f>
        <v>11422748</v>
      </c>
      <c r="K55" s="124">
        <f>K33+K54</f>
        <v>-4792093</v>
      </c>
      <c r="M55" s="84">
        <f>M33+M54</f>
        <v>7973881</v>
      </c>
      <c r="O55" s="84">
        <f>O33+O54</f>
        <v>9772701</v>
      </c>
      <c r="Q55" s="84">
        <f>Q33+Q54</f>
        <v>11393271</v>
      </c>
    </row>
    <row r="56" spans="1:18" ht="19.899999999999999" customHeight="1" thickTop="1" x14ac:dyDescent="0.25">
      <c r="A56" s="47" t="s">
        <v>99</v>
      </c>
      <c r="G56" s="52"/>
      <c r="I56" s="52"/>
      <c r="K56" s="52"/>
      <c r="M56" s="54"/>
      <c r="O56" s="54"/>
      <c r="Q56" s="54"/>
    </row>
    <row r="57" spans="1:18" ht="19.899999999999999" customHeight="1" x14ac:dyDescent="0.25">
      <c r="C57" s="45" t="s">
        <v>100</v>
      </c>
      <c r="G57" s="52">
        <f>G33-G58</f>
        <v>8862807</v>
      </c>
      <c r="I57" s="52">
        <f>I33-I58</f>
        <v>11349908</v>
      </c>
      <c r="K57" s="52">
        <f>K33-K58</f>
        <v>7569465</v>
      </c>
      <c r="M57" s="54">
        <f>M33-M58</f>
        <v>7682085</v>
      </c>
      <c r="O57" s="54">
        <f>O33-O58</f>
        <v>10062324</v>
      </c>
      <c r="Q57" s="54">
        <f>Q33-Q58</f>
        <v>7884841</v>
      </c>
    </row>
    <row r="58" spans="1:18" ht="19.899999999999999" customHeight="1" x14ac:dyDescent="0.25">
      <c r="C58" s="45" t="s">
        <v>101</v>
      </c>
      <c r="G58" s="52">
        <v>84204</v>
      </c>
      <c r="I58" s="52">
        <v>108446</v>
      </c>
      <c r="K58" s="53">
        <v>73617</v>
      </c>
      <c r="M58" s="54">
        <v>0</v>
      </c>
      <c r="O58" s="54">
        <v>0</v>
      </c>
      <c r="Q58" s="54">
        <v>0</v>
      </c>
    </row>
    <row r="59" spans="1:18" ht="19.899999999999999" customHeight="1" thickBot="1" x14ac:dyDescent="0.3">
      <c r="G59" s="83">
        <f>SUM(G57:G58)</f>
        <v>8947011</v>
      </c>
      <c r="I59" s="83">
        <f>SUM(I57:I58)</f>
        <v>11458354</v>
      </c>
      <c r="K59" s="83">
        <f>SUM(K57:K58)</f>
        <v>7643082</v>
      </c>
      <c r="M59" s="85">
        <f>SUM(M57:M58)</f>
        <v>7682085</v>
      </c>
      <c r="O59" s="85">
        <f>SUM(O57:O58)</f>
        <v>10062324</v>
      </c>
      <c r="Q59" s="85">
        <f>SUM(Q57:Q58)</f>
        <v>7884841</v>
      </c>
    </row>
    <row r="60" spans="1:18" ht="19.899999999999999" customHeight="1" thickTop="1" x14ac:dyDescent="0.25">
      <c r="A60" s="47" t="s">
        <v>102</v>
      </c>
      <c r="G60" s="52"/>
      <c r="I60" s="52"/>
      <c r="K60" s="52"/>
      <c r="M60" s="54"/>
      <c r="O60" s="54"/>
      <c r="Q60" s="54"/>
    </row>
    <row r="61" spans="1:18" ht="19.899999999999999" customHeight="1" x14ac:dyDescent="0.25">
      <c r="C61" s="45" t="s">
        <v>100</v>
      </c>
      <c r="G61" s="52">
        <f>G55-G62</f>
        <v>857541</v>
      </c>
      <c r="I61" s="52">
        <f>I55-I62</f>
        <v>11321701</v>
      </c>
      <c r="K61" s="61">
        <f>K55-K62</f>
        <v>-4725671</v>
      </c>
      <c r="M61" s="81">
        <f>M55-M62</f>
        <v>7973881</v>
      </c>
      <c r="O61" s="81">
        <f>O55-O62</f>
        <v>9772701</v>
      </c>
      <c r="Q61" s="81">
        <f>Q55-Q62</f>
        <v>11393271</v>
      </c>
    </row>
    <row r="62" spans="1:18" ht="19.899999999999999" customHeight="1" x14ac:dyDescent="0.25">
      <c r="C62" s="45" t="s">
        <v>101</v>
      </c>
      <c r="G62" s="86">
        <v>21275</v>
      </c>
      <c r="I62" s="86">
        <v>101047</v>
      </c>
      <c r="K62" s="61">
        <v>-66422</v>
      </c>
      <c r="M62" s="54">
        <v>0</v>
      </c>
      <c r="O62" s="54">
        <v>0</v>
      </c>
      <c r="Q62" s="54">
        <v>0</v>
      </c>
    </row>
    <row r="63" spans="1:18" ht="19.899999999999999" customHeight="1" thickBot="1" x14ac:dyDescent="0.3">
      <c r="G63" s="87">
        <f>SUM(G61:G62)</f>
        <v>878816</v>
      </c>
      <c r="I63" s="87">
        <f>SUM(I61:I62)</f>
        <v>11422748</v>
      </c>
      <c r="K63" s="124">
        <f>SUM(K61:K62)</f>
        <v>-4792093</v>
      </c>
      <c r="M63" s="85">
        <f>SUM(M61:M62)</f>
        <v>7973881</v>
      </c>
      <c r="O63" s="85">
        <f>SUM(O61:O62)</f>
        <v>9772701</v>
      </c>
      <c r="Q63" s="83">
        <f>SUM(Q61:Q62)</f>
        <v>11393271</v>
      </c>
    </row>
    <row r="64" spans="1:18" ht="19.899999999999999" customHeight="1" thickTop="1" thickBot="1" x14ac:dyDescent="0.3">
      <c r="A64" s="47" t="s">
        <v>103</v>
      </c>
      <c r="G64" s="88">
        <f>G57/G66</f>
        <v>4.6430256443300992</v>
      </c>
      <c r="I64" s="88">
        <f>I57/I66</f>
        <v>5.9459620304027103</v>
      </c>
      <c r="K64" s="88">
        <f>K57/K66</f>
        <v>3.9654728021110168</v>
      </c>
      <c r="M64" s="89">
        <f>M57/M66</f>
        <v>4.0244718921357077</v>
      </c>
      <c r="O64" s="89">
        <f>O57/O66</f>
        <v>5.2714256751340995</v>
      </c>
      <c r="Q64" s="89">
        <f>Q57/Q66</f>
        <v>4.1306912092822721</v>
      </c>
    </row>
    <row r="65" spans="1:17" ht="19.899999999999999" customHeight="1" thickTop="1" x14ac:dyDescent="0.25">
      <c r="A65" s="47" t="s">
        <v>104</v>
      </c>
      <c r="K65" s="90"/>
      <c r="Q65" s="90"/>
    </row>
    <row r="66" spans="1:17" ht="19.899999999999999" customHeight="1" thickBot="1" x14ac:dyDescent="0.3">
      <c r="A66" s="47"/>
      <c r="B66" s="47" t="s">
        <v>105</v>
      </c>
      <c r="C66" s="47"/>
      <c r="D66" s="47"/>
      <c r="G66" s="91">
        <v>1908843</v>
      </c>
      <c r="H66" s="92"/>
      <c r="I66" s="91">
        <v>1908843</v>
      </c>
      <c r="J66" s="92"/>
      <c r="K66" s="91">
        <v>1908843</v>
      </c>
      <c r="L66" s="92"/>
      <c r="M66" s="93">
        <v>1908843</v>
      </c>
      <c r="O66" s="93">
        <v>1908843</v>
      </c>
      <c r="Q66" s="93">
        <v>1908843</v>
      </c>
    </row>
    <row r="67" spans="1:17" ht="14.5" thickTop="1" x14ac:dyDescent="0.3">
      <c r="B67" s="94"/>
      <c r="Q67" s="90"/>
    </row>
    <row r="68" spans="1:17" ht="17" x14ac:dyDescent="0.25">
      <c r="B68" s="95"/>
    </row>
    <row r="69" spans="1:17" x14ac:dyDescent="0.25">
      <c r="G69" s="96"/>
      <c r="I69" s="96"/>
      <c r="K69" s="96"/>
      <c r="M69" s="96"/>
      <c r="O69" s="96"/>
      <c r="Q69" s="96"/>
    </row>
  </sheetData>
  <sheetProtection algorithmName="SHA-512" hashValue="L56N37bNiMbZaXo3ITUAM1zKBHJM2XX6ReQZGiwLIm8hD1A3OuVPrf3wHR3L4FErZJvsxOo+JXM4Q4WmijjSlw==" saltValue="4Wf2MRssXDurJScl/xp9j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B9A7-2417-4397-B5FE-46158FF20517}">
  <dimension ref="A1:O69"/>
  <sheetViews>
    <sheetView zoomScale="90" zoomScaleNormal="90" workbookViewId="0">
      <pane xSplit="6" ySplit="8" topLeftCell="G9" activePane="bottomRight" state="frozen"/>
      <selection activeCell="O70" sqref="O70"/>
      <selection pane="topRight" activeCell="O70" sqref="O70"/>
      <selection pane="bottomLeft" activeCell="O70" sqref="O70"/>
      <selection pane="bottomRight" sqref="A1:M1"/>
    </sheetView>
  </sheetViews>
  <sheetFormatPr defaultColWidth="9.26953125" defaultRowHeight="14" x14ac:dyDescent="0.25"/>
  <cols>
    <col min="1" max="1" width="0.453125" style="45" customWidth="1"/>
    <col min="2" max="5" width="1.7265625" style="45" customWidth="1"/>
    <col min="6" max="6" width="56.7265625" style="45" customWidth="1"/>
    <col min="7" max="7" width="14.7265625" style="90" customWidth="1"/>
    <col min="8" max="8" width="2.26953125" style="45" customWidth="1"/>
    <col min="9" max="9" width="14.7265625" style="45" customWidth="1"/>
    <col min="10" max="10" width="1.7265625" style="45" customWidth="1"/>
    <col min="11" max="11" width="14.7265625" style="90" customWidth="1"/>
    <col min="12" max="12" width="1.7265625" style="45" customWidth="1"/>
    <col min="13" max="13" width="14.7265625" style="45" customWidth="1"/>
    <col min="14" max="14" width="14.26953125" style="99" bestFit="1" customWidth="1"/>
    <col min="15" max="225" width="9.26953125" style="45"/>
    <col min="226" max="226" width="0.453125" style="45" customWidth="1"/>
    <col min="227" max="230" width="1.7265625" style="45" customWidth="1"/>
    <col min="231" max="231" width="56.7265625" style="45" customWidth="1"/>
    <col min="232" max="232" width="14.7265625" style="45" customWidth="1"/>
    <col min="233" max="233" width="2.26953125" style="45" customWidth="1"/>
    <col min="234" max="234" width="14.7265625" style="45" customWidth="1"/>
    <col min="235" max="235" width="1.7265625" style="45" customWidth="1"/>
    <col min="236" max="236" width="14.7265625" style="45" customWidth="1"/>
    <col min="237" max="237" width="1.7265625" style="45" customWidth="1"/>
    <col min="238" max="238" width="14.7265625" style="45" customWidth="1"/>
    <col min="239" max="239" width="14.26953125" style="45" bestFit="1" customWidth="1"/>
    <col min="240" max="481" width="9.26953125" style="45"/>
    <col min="482" max="482" width="0.453125" style="45" customWidth="1"/>
    <col min="483" max="486" width="1.7265625" style="45" customWidth="1"/>
    <col min="487" max="487" width="56.7265625" style="45" customWidth="1"/>
    <col min="488" max="488" width="14.7265625" style="45" customWidth="1"/>
    <col min="489" max="489" width="2.26953125" style="45" customWidth="1"/>
    <col min="490" max="490" width="14.7265625" style="45" customWidth="1"/>
    <col min="491" max="491" width="1.7265625" style="45" customWidth="1"/>
    <col min="492" max="492" width="14.7265625" style="45" customWidth="1"/>
    <col min="493" max="493" width="1.7265625" style="45" customWidth="1"/>
    <col min="494" max="494" width="14.7265625" style="45" customWidth="1"/>
    <col min="495" max="495" width="14.26953125" style="45" bestFit="1" customWidth="1"/>
    <col min="496" max="737" width="9.26953125" style="45"/>
    <col min="738" max="738" width="0.453125" style="45" customWidth="1"/>
    <col min="739" max="742" width="1.7265625" style="45" customWidth="1"/>
    <col min="743" max="743" width="56.7265625" style="45" customWidth="1"/>
    <col min="744" max="744" width="14.7265625" style="45" customWidth="1"/>
    <col min="745" max="745" width="2.26953125" style="45" customWidth="1"/>
    <col min="746" max="746" width="14.7265625" style="45" customWidth="1"/>
    <col min="747" max="747" width="1.7265625" style="45" customWidth="1"/>
    <col min="748" max="748" width="14.7265625" style="45" customWidth="1"/>
    <col min="749" max="749" width="1.7265625" style="45" customWidth="1"/>
    <col min="750" max="750" width="14.7265625" style="45" customWidth="1"/>
    <col min="751" max="751" width="14.26953125" style="45" bestFit="1" customWidth="1"/>
    <col min="752" max="993" width="9.26953125" style="45"/>
    <col min="994" max="994" width="0.453125" style="45" customWidth="1"/>
    <col min="995" max="998" width="1.7265625" style="45" customWidth="1"/>
    <col min="999" max="999" width="56.7265625" style="45" customWidth="1"/>
    <col min="1000" max="1000" width="14.7265625" style="45" customWidth="1"/>
    <col min="1001" max="1001" width="2.26953125" style="45" customWidth="1"/>
    <col min="1002" max="1002" width="14.7265625" style="45" customWidth="1"/>
    <col min="1003" max="1003" width="1.7265625" style="45" customWidth="1"/>
    <col min="1004" max="1004" width="14.7265625" style="45" customWidth="1"/>
    <col min="1005" max="1005" width="1.7265625" style="45" customWidth="1"/>
    <col min="1006" max="1006" width="14.7265625" style="45" customWidth="1"/>
    <col min="1007" max="1007" width="14.26953125" style="45" bestFit="1" customWidth="1"/>
    <col min="1008" max="1249" width="9.26953125" style="45"/>
    <col min="1250" max="1250" width="0.453125" style="45" customWidth="1"/>
    <col min="1251" max="1254" width="1.7265625" style="45" customWidth="1"/>
    <col min="1255" max="1255" width="56.7265625" style="45" customWidth="1"/>
    <col min="1256" max="1256" width="14.7265625" style="45" customWidth="1"/>
    <col min="1257" max="1257" width="2.26953125" style="45" customWidth="1"/>
    <col min="1258" max="1258" width="14.7265625" style="45" customWidth="1"/>
    <col min="1259" max="1259" width="1.7265625" style="45" customWidth="1"/>
    <col min="1260" max="1260" width="14.7265625" style="45" customWidth="1"/>
    <col min="1261" max="1261" width="1.7265625" style="45" customWidth="1"/>
    <col min="1262" max="1262" width="14.7265625" style="45" customWidth="1"/>
    <col min="1263" max="1263" width="14.26953125" style="45" bestFit="1" customWidth="1"/>
    <col min="1264" max="1505" width="9.26953125" style="45"/>
    <col min="1506" max="1506" width="0.453125" style="45" customWidth="1"/>
    <col min="1507" max="1510" width="1.7265625" style="45" customWidth="1"/>
    <col min="1511" max="1511" width="56.7265625" style="45" customWidth="1"/>
    <col min="1512" max="1512" width="14.7265625" style="45" customWidth="1"/>
    <col min="1513" max="1513" width="2.26953125" style="45" customWidth="1"/>
    <col min="1514" max="1514" width="14.7265625" style="45" customWidth="1"/>
    <col min="1515" max="1515" width="1.7265625" style="45" customWidth="1"/>
    <col min="1516" max="1516" width="14.7265625" style="45" customWidth="1"/>
    <col min="1517" max="1517" width="1.7265625" style="45" customWidth="1"/>
    <col min="1518" max="1518" width="14.7265625" style="45" customWidth="1"/>
    <col min="1519" max="1519" width="14.26953125" style="45" bestFit="1" customWidth="1"/>
    <col min="1520" max="1761" width="9.26953125" style="45"/>
    <col min="1762" max="1762" width="0.453125" style="45" customWidth="1"/>
    <col min="1763" max="1766" width="1.7265625" style="45" customWidth="1"/>
    <col min="1767" max="1767" width="56.7265625" style="45" customWidth="1"/>
    <col min="1768" max="1768" width="14.7265625" style="45" customWidth="1"/>
    <col min="1769" max="1769" width="2.26953125" style="45" customWidth="1"/>
    <col min="1770" max="1770" width="14.7265625" style="45" customWidth="1"/>
    <col min="1771" max="1771" width="1.7265625" style="45" customWidth="1"/>
    <col min="1772" max="1772" width="14.7265625" style="45" customWidth="1"/>
    <col min="1773" max="1773" width="1.7265625" style="45" customWidth="1"/>
    <col min="1774" max="1774" width="14.7265625" style="45" customWidth="1"/>
    <col min="1775" max="1775" width="14.26953125" style="45" bestFit="1" customWidth="1"/>
    <col min="1776" max="2017" width="9.26953125" style="45"/>
    <col min="2018" max="2018" width="0.453125" style="45" customWidth="1"/>
    <col min="2019" max="2022" width="1.7265625" style="45" customWidth="1"/>
    <col min="2023" max="2023" width="56.7265625" style="45" customWidth="1"/>
    <col min="2024" max="2024" width="14.7265625" style="45" customWidth="1"/>
    <col min="2025" max="2025" width="2.26953125" style="45" customWidth="1"/>
    <col min="2026" max="2026" width="14.7265625" style="45" customWidth="1"/>
    <col min="2027" max="2027" width="1.7265625" style="45" customWidth="1"/>
    <col min="2028" max="2028" width="14.7265625" style="45" customWidth="1"/>
    <col min="2029" max="2029" width="1.7265625" style="45" customWidth="1"/>
    <col min="2030" max="2030" width="14.7265625" style="45" customWidth="1"/>
    <col min="2031" max="2031" width="14.26953125" style="45" bestFit="1" customWidth="1"/>
    <col min="2032" max="2273" width="9.26953125" style="45"/>
    <col min="2274" max="2274" width="0.453125" style="45" customWidth="1"/>
    <col min="2275" max="2278" width="1.7265625" style="45" customWidth="1"/>
    <col min="2279" max="2279" width="56.7265625" style="45" customWidth="1"/>
    <col min="2280" max="2280" width="14.7265625" style="45" customWidth="1"/>
    <col min="2281" max="2281" width="2.26953125" style="45" customWidth="1"/>
    <col min="2282" max="2282" width="14.7265625" style="45" customWidth="1"/>
    <col min="2283" max="2283" width="1.7265625" style="45" customWidth="1"/>
    <col min="2284" max="2284" width="14.7265625" style="45" customWidth="1"/>
    <col min="2285" max="2285" width="1.7265625" style="45" customWidth="1"/>
    <col min="2286" max="2286" width="14.7265625" style="45" customWidth="1"/>
    <col min="2287" max="2287" width="14.26953125" style="45" bestFit="1" customWidth="1"/>
    <col min="2288" max="2529" width="9.26953125" style="45"/>
    <col min="2530" max="2530" width="0.453125" style="45" customWidth="1"/>
    <col min="2531" max="2534" width="1.7265625" style="45" customWidth="1"/>
    <col min="2535" max="2535" width="56.7265625" style="45" customWidth="1"/>
    <col min="2536" max="2536" width="14.7265625" style="45" customWidth="1"/>
    <col min="2537" max="2537" width="2.26953125" style="45" customWidth="1"/>
    <col min="2538" max="2538" width="14.7265625" style="45" customWidth="1"/>
    <col min="2539" max="2539" width="1.7265625" style="45" customWidth="1"/>
    <col min="2540" max="2540" width="14.7265625" style="45" customWidth="1"/>
    <col min="2541" max="2541" width="1.7265625" style="45" customWidth="1"/>
    <col min="2542" max="2542" width="14.7265625" style="45" customWidth="1"/>
    <col min="2543" max="2543" width="14.26953125" style="45" bestFit="1" customWidth="1"/>
    <col min="2544" max="2785" width="9.26953125" style="45"/>
    <col min="2786" max="2786" width="0.453125" style="45" customWidth="1"/>
    <col min="2787" max="2790" width="1.7265625" style="45" customWidth="1"/>
    <col min="2791" max="2791" width="56.7265625" style="45" customWidth="1"/>
    <col min="2792" max="2792" width="14.7265625" style="45" customWidth="1"/>
    <col min="2793" max="2793" width="2.26953125" style="45" customWidth="1"/>
    <col min="2794" max="2794" width="14.7265625" style="45" customWidth="1"/>
    <col min="2795" max="2795" width="1.7265625" style="45" customWidth="1"/>
    <col min="2796" max="2796" width="14.7265625" style="45" customWidth="1"/>
    <col min="2797" max="2797" width="1.7265625" style="45" customWidth="1"/>
    <col min="2798" max="2798" width="14.7265625" style="45" customWidth="1"/>
    <col min="2799" max="2799" width="14.26953125" style="45" bestFit="1" customWidth="1"/>
    <col min="2800" max="3041" width="9.26953125" style="45"/>
    <col min="3042" max="3042" width="0.453125" style="45" customWidth="1"/>
    <col min="3043" max="3046" width="1.7265625" style="45" customWidth="1"/>
    <col min="3047" max="3047" width="56.7265625" style="45" customWidth="1"/>
    <col min="3048" max="3048" width="14.7265625" style="45" customWidth="1"/>
    <col min="3049" max="3049" width="2.26953125" style="45" customWidth="1"/>
    <col min="3050" max="3050" width="14.7265625" style="45" customWidth="1"/>
    <col min="3051" max="3051" width="1.7265625" style="45" customWidth="1"/>
    <col min="3052" max="3052" width="14.7265625" style="45" customWidth="1"/>
    <col min="3053" max="3053" width="1.7265625" style="45" customWidth="1"/>
    <col min="3054" max="3054" width="14.7265625" style="45" customWidth="1"/>
    <col min="3055" max="3055" width="14.26953125" style="45" bestFit="1" customWidth="1"/>
    <col min="3056" max="3297" width="9.26953125" style="45"/>
    <col min="3298" max="3298" width="0.453125" style="45" customWidth="1"/>
    <col min="3299" max="3302" width="1.7265625" style="45" customWidth="1"/>
    <col min="3303" max="3303" width="56.7265625" style="45" customWidth="1"/>
    <col min="3304" max="3304" width="14.7265625" style="45" customWidth="1"/>
    <col min="3305" max="3305" width="2.26953125" style="45" customWidth="1"/>
    <col min="3306" max="3306" width="14.7265625" style="45" customWidth="1"/>
    <col min="3307" max="3307" width="1.7265625" style="45" customWidth="1"/>
    <col min="3308" max="3308" width="14.7265625" style="45" customWidth="1"/>
    <col min="3309" max="3309" width="1.7265625" style="45" customWidth="1"/>
    <col min="3310" max="3310" width="14.7265625" style="45" customWidth="1"/>
    <col min="3311" max="3311" width="14.26953125" style="45" bestFit="1" customWidth="1"/>
    <col min="3312" max="3553" width="9.26953125" style="45"/>
    <col min="3554" max="3554" width="0.453125" style="45" customWidth="1"/>
    <col min="3555" max="3558" width="1.7265625" style="45" customWidth="1"/>
    <col min="3559" max="3559" width="56.7265625" style="45" customWidth="1"/>
    <col min="3560" max="3560" width="14.7265625" style="45" customWidth="1"/>
    <col min="3561" max="3561" width="2.26953125" style="45" customWidth="1"/>
    <col min="3562" max="3562" width="14.7265625" style="45" customWidth="1"/>
    <col min="3563" max="3563" width="1.7265625" style="45" customWidth="1"/>
    <col min="3564" max="3564" width="14.7265625" style="45" customWidth="1"/>
    <col min="3565" max="3565" width="1.7265625" style="45" customWidth="1"/>
    <col min="3566" max="3566" width="14.7265625" style="45" customWidth="1"/>
    <col min="3567" max="3567" width="14.26953125" style="45" bestFit="1" customWidth="1"/>
    <col min="3568" max="3809" width="9.26953125" style="45"/>
    <col min="3810" max="3810" width="0.453125" style="45" customWidth="1"/>
    <col min="3811" max="3814" width="1.7265625" style="45" customWidth="1"/>
    <col min="3815" max="3815" width="56.7265625" style="45" customWidth="1"/>
    <col min="3816" max="3816" width="14.7265625" style="45" customWidth="1"/>
    <col min="3817" max="3817" width="2.26953125" style="45" customWidth="1"/>
    <col min="3818" max="3818" width="14.7265625" style="45" customWidth="1"/>
    <col min="3819" max="3819" width="1.7265625" style="45" customWidth="1"/>
    <col min="3820" max="3820" width="14.7265625" style="45" customWidth="1"/>
    <col min="3821" max="3821" width="1.7265625" style="45" customWidth="1"/>
    <col min="3822" max="3822" width="14.7265625" style="45" customWidth="1"/>
    <col min="3823" max="3823" width="14.26953125" style="45" bestFit="1" customWidth="1"/>
    <col min="3824" max="4065" width="9.26953125" style="45"/>
    <col min="4066" max="4066" width="0.453125" style="45" customWidth="1"/>
    <col min="4067" max="4070" width="1.7265625" style="45" customWidth="1"/>
    <col min="4071" max="4071" width="56.7265625" style="45" customWidth="1"/>
    <col min="4072" max="4072" width="14.7265625" style="45" customWidth="1"/>
    <col min="4073" max="4073" width="2.26953125" style="45" customWidth="1"/>
    <col min="4074" max="4074" width="14.7265625" style="45" customWidth="1"/>
    <col min="4075" max="4075" width="1.7265625" style="45" customWidth="1"/>
    <col min="4076" max="4076" width="14.7265625" style="45" customWidth="1"/>
    <col min="4077" max="4077" width="1.7265625" style="45" customWidth="1"/>
    <col min="4078" max="4078" width="14.7265625" style="45" customWidth="1"/>
    <col min="4079" max="4079" width="14.26953125" style="45" bestFit="1" customWidth="1"/>
    <col min="4080" max="4321" width="9.26953125" style="45"/>
    <col min="4322" max="4322" width="0.453125" style="45" customWidth="1"/>
    <col min="4323" max="4326" width="1.7265625" style="45" customWidth="1"/>
    <col min="4327" max="4327" width="56.7265625" style="45" customWidth="1"/>
    <col min="4328" max="4328" width="14.7265625" style="45" customWidth="1"/>
    <col min="4329" max="4329" width="2.26953125" style="45" customWidth="1"/>
    <col min="4330" max="4330" width="14.7265625" style="45" customWidth="1"/>
    <col min="4331" max="4331" width="1.7265625" style="45" customWidth="1"/>
    <col min="4332" max="4332" width="14.7265625" style="45" customWidth="1"/>
    <col min="4333" max="4333" width="1.7265625" style="45" customWidth="1"/>
    <col min="4334" max="4334" width="14.7265625" style="45" customWidth="1"/>
    <col min="4335" max="4335" width="14.26953125" style="45" bestFit="1" customWidth="1"/>
    <col min="4336" max="4577" width="9.26953125" style="45"/>
    <col min="4578" max="4578" width="0.453125" style="45" customWidth="1"/>
    <col min="4579" max="4582" width="1.7265625" style="45" customWidth="1"/>
    <col min="4583" max="4583" width="56.7265625" style="45" customWidth="1"/>
    <col min="4584" max="4584" width="14.7265625" style="45" customWidth="1"/>
    <col min="4585" max="4585" width="2.26953125" style="45" customWidth="1"/>
    <col min="4586" max="4586" width="14.7265625" style="45" customWidth="1"/>
    <col min="4587" max="4587" width="1.7265625" style="45" customWidth="1"/>
    <col min="4588" max="4588" width="14.7265625" style="45" customWidth="1"/>
    <col min="4589" max="4589" width="1.7265625" style="45" customWidth="1"/>
    <col min="4590" max="4590" width="14.7265625" style="45" customWidth="1"/>
    <col min="4591" max="4591" width="14.26953125" style="45" bestFit="1" customWidth="1"/>
    <col min="4592" max="4833" width="9.26953125" style="45"/>
    <col min="4834" max="4834" width="0.453125" style="45" customWidth="1"/>
    <col min="4835" max="4838" width="1.7265625" style="45" customWidth="1"/>
    <col min="4839" max="4839" width="56.7265625" style="45" customWidth="1"/>
    <col min="4840" max="4840" width="14.7265625" style="45" customWidth="1"/>
    <col min="4841" max="4841" width="2.26953125" style="45" customWidth="1"/>
    <col min="4842" max="4842" width="14.7265625" style="45" customWidth="1"/>
    <col min="4843" max="4843" width="1.7265625" style="45" customWidth="1"/>
    <col min="4844" max="4844" width="14.7265625" style="45" customWidth="1"/>
    <col min="4845" max="4845" width="1.7265625" style="45" customWidth="1"/>
    <col min="4846" max="4846" width="14.7265625" style="45" customWidth="1"/>
    <col min="4847" max="4847" width="14.26953125" style="45" bestFit="1" customWidth="1"/>
    <col min="4848" max="5089" width="9.26953125" style="45"/>
    <col min="5090" max="5090" width="0.453125" style="45" customWidth="1"/>
    <col min="5091" max="5094" width="1.7265625" style="45" customWidth="1"/>
    <col min="5095" max="5095" width="56.7265625" style="45" customWidth="1"/>
    <col min="5096" max="5096" width="14.7265625" style="45" customWidth="1"/>
    <col min="5097" max="5097" width="2.26953125" style="45" customWidth="1"/>
    <col min="5098" max="5098" width="14.7265625" style="45" customWidth="1"/>
    <col min="5099" max="5099" width="1.7265625" style="45" customWidth="1"/>
    <col min="5100" max="5100" width="14.7265625" style="45" customWidth="1"/>
    <col min="5101" max="5101" width="1.7265625" style="45" customWidth="1"/>
    <col min="5102" max="5102" width="14.7265625" style="45" customWidth="1"/>
    <col min="5103" max="5103" width="14.26953125" style="45" bestFit="1" customWidth="1"/>
    <col min="5104" max="5345" width="9.26953125" style="45"/>
    <col min="5346" max="5346" width="0.453125" style="45" customWidth="1"/>
    <col min="5347" max="5350" width="1.7265625" style="45" customWidth="1"/>
    <col min="5351" max="5351" width="56.7265625" style="45" customWidth="1"/>
    <col min="5352" max="5352" width="14.7265625" style="45" customWidth="1"/>
    <col min="5353" max="5353" width="2.26953125" style="45" customWidth="1"/>
    <col min="5354" max="5354" width="14.7265625" style="45" customWidth="1"/>
    <col min="5355" max="5355" width="1.7265625" style="45" customWidth="1"/>
    <col min="5356" max="5356" width="14.7265625" style="45" customWidth="1"/>
    <col min="5357" max="5357" width="1.7265625" style="45" customWidth="1"/>
    <col min="5358" max="5358" width="14.7265625" style="45" customWidth="1"/>
    <col min="5359" max="5359" width="14.26953125" style="45" bestFit="1" customWidth="1"/>
    <col min="5360" max="5601" width="9.26953125" style="45"/>
    <col min="5602" max="5602" width="0.453125" style="45" customWidth="1"/>
    <col min="5603" max="5606" width="1.7265625" style="45" customWidth="1"/>
    <col min="5607" max="5607" width="56.7265625" style="45" customWidth="1"/>
    <col min="5608" max="5608" width="14.7265625" style="45" customWidth="1"/>
    <col min="5609" max="5609" width="2.26953125" style="45" customWidth="1"/>
    <col min="5610" max="5610" width="14.7265625" style="45" customWidth="1"/>
    <col min="5611" max="5611" width="1.7265625" style="45" customWidth="1"/>
    <col min="5612" max="5612" width="14.7265625" style="45" customWidth="1"/>
    <col min="5613" max="5613" width="1.7265625" style="45" customWidth="1"/>
    <col min="5614" max="5614" width="14.7265625" style="45" customWidth="1"/>
    <col min="5615" max="5615" width="14.26953125" style="45" bestFit="1" customWidth="1"/>
    <col min="5616" max="5857" width="9.26953125" style="45"/>
    <col min="5858" max="5858" width="0.453125" style="45" customWidth="1"/>
    <col min="5859" max="5862" width="1.7265625" style="45" customWidth="1"/>
    <col min="5863" max="5863" width="56.7265625" style="45" customWidth="1"/>
    <col min="5864" max="5864" width="14.7265625" style="45" customWidth="1"/>
    <col min="5865" max="5865" width="2.26953125" style="45" customWidth="1"/>
    <col min="5866" max="5866" width="14.7265625" style="45" customWidth="1"/>
    <col min="5867" max="5867" width="1.7265625" style="45" customWidth="1"/>
    <col min="5868" max="5868" width="14.7265625" style="45" customWidth="1"/>
    <col min="5869" max="5869" width="1.7265625" style="45" customWidth="1"/>
    <col min="5870" max="5870" width="14.7265625" style="45" customWidth="1"/>
    <col min="5871" max="5871" width="14.26953125" style="45" bestFit="1" customWidth="1"/>
    <col min="5872" max="6113" width="9.26953125" style="45"/>
    <col min="6114" max="6114" width="0.453125" style="45" customWidth="1"/>
    <col min="6115" max="6118" width="1.7265625" style="45" customWidth="1"/>
    <col min="6119" max="6119" width="56.7265625" style="45" customWidth="1"/>
    <col min="6120" max="6120" width="14.7265625" style="45" customWidth="1"/>
    <col min="6121" max="6121" width="2.26953125" style="45" customWidth="1"/>
    <col min="6122" max="6122" width="14.7265625" style="45" customWidth="1"/>
    <col min="6123" max="6123" width="1.7265625" style="45" customWidth="1"/>
    <col min="6124" max="6124" width="14.7265625" style="45" customWidth="1"/>
    <col min="6125" max="6125" width="1.7265625" style="45" customWidth="1"/>
    <col min="6126" max="6126" width="14.7265625" style="45" customWidth="1"/>
    <col min="6127" max="6127" width="14.26953125" style="45" bestFit="1" customWidth="1"/>
    <col min="6128" max="6369" width="9.26953125" style="45"/>
    <col min="6370" max="6370" width="0.453125" style="45" customWidth="1"/>
    <col min="6371" max="6374" width="1.7265625" style="45" customWidth="1"/>
    <col min="6375" max="6375" width="56.7265625" style="45" customWidth="1"/>
    <col min="6376" max="6376" width="14.7265625" style="45" customWidth="1"/>
    <col min="6377" max="6377" width="2.26953125" style="45" customWidth="1"/>
    <col min="6378" max="6378" width="14.7265625" style="45" customWidth="1"/>
    <col min="6379" max="6379" width="1.7265625" style="45" customWidth="1"/>
    <col min="6380" max="6380" width="14.7265625" style="45" customWidth="1"/>
    <col min="6381" max="6381" width="1.7265625" style="45" customWidth="1"/>
    <col min="6382" max="6382" width="14.7265625" style="45" customWidth="1"/>
    <col min="6383" max="6383" width="14.26953125" style="45" bestFit="1" customWidth="1"/>
    <col min="6384" max="6625" width="9.26953125" style="45"/>
    <col min="6626" max="6626" width="0.453125" style="45" customWidth="1"/>
    <col min="6627" max="6630" width="1.7265625" style="45" customWidth="1"/>
    <col min="6631" max="6631" width="56.7265625" style="45" customWidth="1"/>
    <col min="6632" max="6632" width="14.7265625" style="45" customWidth="1"/>
    <col min="6633" max="6633" width="2.26953125" style="45" customWidth="1"/>
    <col min="6634" max="6634" width="14.7265625" style="45" customWidth="1"/>
    <col min="6635" max="6635" width="1.7265625" style="45" customWidth="1"/>
    <col min="6636" max="6636" width="14.7265625" style="45" customWidth="1"/>
    <col min="6637" max="6637" width="1.7265625" style="45" customWidth="1"/>
    <col min="6638" max="6638" width="14.7265625" style="45" customWidth="1"/>
    <col min="6639" max="6639" width="14.26953125" style="45" bestFit="1" customWidth="1"/>
    <col min="6640" max="6881" width="9.26953125" style="45"/>
    <col min="6882" max="6882" width="0.453125" style="45" customWidth="1"/>
    <col min="6883" max="6886" width="1.7265625" style="45" customWidth="1"/>
    <col min="6887" max="6887" width="56.7265625" style="45" customWidth="1"/>
    <col min="6888" max="6888" width="14.7265625" style="45" customWidth="1"/>
    <col min="6889" max="6889" width="2.26953125" style="45" customWidth="1"/>
    <col min="6890" max="6890" width="14.7265625" style="45" customWidth="1"/>
    <col min="6891" max="6891" width="1.7265625" style="45" customWidth="1"/>
    <col min="6892" max="6892" width="14.7265625" style="45" customWidth="1"/>
    <col min="6893" max="6893" width="1.7265625" style="45" customWidth="1"/>
    <col min="6894" max="6894" width="14.7265625" style="45" customWidth="1"/>
    <col min="6895" max="6895" width="14.26953125" style="45" bestFit="1" customWidth="1"/>
    <col min="6896" max="7137" width="9.26953125" style="45"/>
    <col min="7138" max="7138" width="0.453125" style="45" customWidth="1"/>
    <col min="7139" max="7142" width="1.7265625" style="45" customWidth="1"/>
    <col min="7143" max="7143" width="56.7265625" style="45" customWidth="1"/>
    <col min="7144" max="7144" width="14.7265625" style="45" customWidth="1"/>
    <col min="7145" max="7145" width="2.26953125" style="45" customWidth="1"/>
    <col min="7146" max="7146" width="14.7265625" style="45" customWidth="1"/>
    <col min="7147" max="7147" width="1.7265625" style="45" customWidth="1"/>
    <col min="7148" max="7148" width="14.7265625" style="45" customWidth="1"/>
    <col min="7149" max="7149" width="1.7265625" style="45" customWidth="1"/>
    <col min="7150" max="7150" width="14.7265625" style="45" customWidth="1"/>
    <col min="7151" max="7151" width="14.26953125" style="45" bestFit="1" customWidth="1"/>
    <col min="7152" max="7393" width="9.26953125" style="45"/>
    <col min="7394" max="7394" width="0.453125" style="45" customWidth="1"/>
    <col min="7395" max="7398" width="1.7265625" style="45" customWidth="1"/>
    <col min="7399" max="7399" width="56.7265625" style="45" customWidth="1"/>
    <col min="7400" max="7400" width="14.7265625" style="45" customWidth="1"/>
    <col min="7401" max="7401" width="2.26953125" style="45" customWidth="1"/>
    <col min="7402" max="7402" width="14.7265625" style="45" customWidth="1"/>
    <col min="7403" max="7403" width="1.7265625" style="45" customWidth="1"/>
    <col min="7404" max="7404" width="14.7265625" style="45" customWidth="1"/>
    <col min="7405" max="7405" width="1.7265625" style="45" customWidth="1"/>
    <col min="7406" max="7406" width="14.7265625" style="45" customWidth="1"/>
    <col min="7407" max="7407" width="14.26953125" style="45" bestFit="1" customWidth="1"/>
    <col min="7408" max="7649" width="9.26953125" style="45"/>
    <col min="7650" max="7650" width="0.453125" style="45" customWidth="1"/>
    <col min="7651" max="7654" width="1.7265625" style="45" customWidth="1"/>
    <col min="7655" max="7655" width="56.7265625" style="45" customWidth="1"/>
    <col min="7656" max="7656" width="14.7265625" style="45" customWidth="1"/>
    <col min="7657" max="7657" width="2.26953125" style="45" customWidth="1"/>
    <col min="7658" max="7658" width="14.7265625" style="45" customWidth="1"/>
    <col min="7659" max="7659" width="1.7265625" style="45" customWidth="1"/>
    <col min="7660" max="7660" width="14.7265625" style="45" customWidth="1"/>
    <col min="7661" max="7661" width="1.7265625" style="45" customWidth="1"/>
    <col min="7662" max="7662" width="14.7265625" style="45" customWidth="1"/>
    <col min="7663" max="7663" width="14.26953125" style="45" bestFit="1" customWidth="1"/>
    <col min="7664" max="7905" width="9.26953125" style="45"/>
    <col min="7906" max="7906" width="0.453125" style="45" customWidth="1"/>
    <col min="7907" max="7910" width="1.7265625" style="45" customWidth="1"/>
    <col min="7911" max="7911" width="56.7265625" style="45" customWidth="1"/>
    <col min="7912" max="7912" width="14.7265625" style="45" customWidth="1"/>
    <col min="7913" max="7913" width="2.26953125" style="45" customWidth="1"/>
    <col min="7914" max="7914" width="14.7265625" style="45" customWidth="1"/>
    <col min="7915" max="7915" width="1.7265625" style="45" customWidth="1"/>
    <col min="7916" max="7916" width="14.7265625" style="45" customWidth="1"/>
    <col min="7917" max="7917" width="1.7265625" style="45" customWidth="1"/>
    <col min="7918" max="7918" width="14.7265625" style="45" customWidth="1"/>
    <col min="7919" max="7919" width="14.26953125" style="45" bestFit="1" customWidth="1"/>
    <col min="7920" max="8161" width="9.26953125" style="45"/>
    <col min="8162" max="8162" width="0.453125" style="45" customWidth="1"/>
    <col min="8163" max="8166" width="1.7265625" style="45" customWidth="1"/>
    <col min="8167" max="8167" width="56.7265625" style="45" customWidth="1"/>
    <col min="8168" max="8168" width="14.7265625" style="45" customWidth="1"/>
    <col min="8169" max="8169" width="2.26953125" style="45" customWidth="1"/>
    <col min="8170" max="8170" width="14.7265625" style="45" customWidth="1"/>
    <col min="8171" max="8171" width="1.7265625" style="45" customWidth="1"/>
    <col min="8172" max="8172" width="14.7265625" style="45" customWidth="1"/>
    <col min="8173" max="8173" width="1.7265625" style="45" customWidth="1"/>
    <col min="8174" max="8174" width="14.7265625" style="45" customWidth="1"/>
    <col min="8175" max="8175" width="14.26953125" style="45" bestFit="1" customWidth="1"/>
    <col min="8176" max="8417" width="9.26953125" style="45"/>
    <col min="8418" max="8418" width="0.453125" style="45" customWidth="1"/>
    <col min="8419" max="8422" width="1.7265625" style="45" customWidth="1"/>
    <col min="8423" max="8423" width="56.7265625" style="45" customWidth="1"/>
    <col min="8424" max="8424" width="14.7265625" style="45" customWidth="1"/>
    <col min="8425" max="8425" width="2.26953125" style="45" customWidth="1"/>
    <col min="8426" max="8426" width="14.7265625" style="45" customWidth="1"/>
    <col min="8427" max="8427" width="1.7265625" style="45" customWidth="1"/>
    <col min="8428" max="8428" width="14.7265625" style="45" customWidth="1"/>
    <col min="8429" max="8429" width="1.7265625" style="45" customWidth="1"/>
    <col min="8430" max="8430" width="14.7265625" style="45" customWidth="1"/>
    <col min="8431" max="8431" width="14.26953125" style="45" bestFit="1" customWidth="1"/>
    <col min="8432" max="8673" width="9.26953125" style="45"/>
    <col min="8674" max="8674" width="0.453125" style="45" customWidth="1"/>
    <col min="8675" max="8678" width="1.7265625" style="45" customWidth="1"/>
    <col min="8679" max="8679" width="56.7265625" style="45" customWidth="1"/>
    <col min="8680" max="8680" width="14.7265625" style="45" customWidth="1"/>
    <col min="8681" max="8681" width="2.26953125" style="45" customWidth="1"/>
    <col min="8682" max="8682" width="14.7265625" style="45" customWidth="1"/>
    <col min="8683" max="8683" width="1.7265625" style="45" customWidth="1"/>
    <col min="8684" max="8684" width="14.7265625" style="45" customWidth="1"/>
    <col min="8685" max="8685" width="1.7265625" style="45" customWidth="1"/>
    <col min="8686" max="8686" width="14.7265625" style="45" customWidth="1"/>
    <col min="8687" max="8687" width="14.26953125" style="45" bestFit="1" customWidth="1"/>
    <col min="8688" max="8929" width="9.26953125" style="45"/>
    <col min="8930" max="8930" width="0.453125" style="45" customWidth="1"/>
    <col min="8931" max="8934" width="1.7265625" style="45" customWidth="1"/>
    <col min="8935" max="8935" width="56.7265625" style="45" customWidth="1"/>
    <col min="8936" max="8936" width="14.7265625" style="45" customWidth="1"/>
    <col min="8937" max="8937" width="2.26953125" style="45" customWidth="1"/>
    <col min="8938" max="8938" width="14.7265625" style="45" customWidth="1"/>
    <col min="8939" max="8939" width="1.7265625" style="45" customWidth="1"/>
    <col min="8940" max="8940" width="14.7265625" style="45" customWidth="1"/>
    <col min="8941" max="8941" width="1.7265625" style="45" customWidth="1"/>
    <col min="8942" max="8942" width="14.7265625" style="45" customWidth="1"/>
    <col min="8943" max="8943" width="14.26953125" style="45" bestFit="1" customWidth="1"/>
    <col min="8944" max="9185" width="9.26953125" style="45"/>
    <col min="9186" max="9186" width="0.453125" style="45" customWidth="1"/>
    <col min="9187" max="9190" width="1.7265625" style="45" customWidth="1"/>
    <col min="9191" max="9191" width="56.7265625" style="45" customWidth="1"/>
    <col min="9192" max="9192" width="14.7265625" style="45" customWidth="1"/>
    <col min="9193" max="9193" width="2.26953125" style="45" customWidth="1"/>
    <col min="9194" max="9194" width="14.7265625" style="45" customWidth="1"/>
    <col min="9195" max="9195" width="1.7265625" style="45" customWidth="1"/>
    <col min="9196" max="9196" width="14.7265625" style="45" customWidth="1"/>
    <col min="9197" max="9197" width="1.7265625" style="45" customWidth="1"/>
    <col min="9198" max="9198" width="14.7265625" style="45" customWidth="1"/>
    <col min="9199" max="9199" width="14.26953125" style="45" bestFit="1" customWidth="1"/>
    <col min="9200" max="9441" width="9.26953125" style="45"/>
    <col min="9442" max="9442" width="0.453125" style="45" customWidth="1"/>
    <col min="9443" max="9446" width="1.7265625" style="45" customWidth="1"/>
    <col min="9447" max="9447" width="56.7265625" style="45" customWidth="1"/>
    <col min="9448" max="9448" width="14.7265625" style="45" customWidth="1"/>
    <col min="9449" max="9449" width="2.26953125" style="45" customWidth="1"/>
    <col min="9450" max="9450" width="14.7265625" style="45" customWidth="1"/>
    <col min="9451" max="9451" width="1.7265625" style="45" customWidth="1"/>
    <col min="9452" max="9452" width="14.7265625" style="45" customWidth="1"/>
    <col min="9453" max="9453" width="1.7265625" style="45" customWidth="1"/>
    <col min="9454" max="9454" width="14.7265625" style="45" customWidth="1"/>
    <col min="9455" max="9455" width="14.26953125" style="45" bestFit="1" customWidth="1"/>
    <col min="9456" max="9697" width="9.26953125" style="45"/>
    <col min="9698" max="9698" width="0.453125" style="45" customWidth="1"/>
    <col min="9699" max="9702" width="1.7265625" style="45" customWidth="1"/>
    <col min="9703" max="9703" width="56.7265625" style="45" customWidth="1"/>
    <col min="9704" max="9704" width="14.7265625" style="45" customWidth="1"/>
    <col min="9705" max="9705" width="2.26953125" style="45" customWidth="1"/>
    <col min="9706" max="9706" width="14.7265625" style="45" customWidth="1"/>
    <col min="9707" max="9707" width="1.7265625" style="45" customWidth="1"/>
    <col min="9708" max="9708" width="14.7265625" style="45" customWidth="1"/>
    <col min="9709" max="9709" width="1.7265625" style="45" customWidth="1"/>
    <col min="9710" max="9710" width="14.7265625" style="45" customWidth="1"/>
    <col min="9711" max="9711" width="14.26953125" style="45" bestFit="1" customWidth="1"/>
    <col min="9712" max="9953" width="9.26953125" style="45"/>
    <col min="9954" max="9954" width="0.453125" style="45" customWidth="1"/>
    <col min="9955" max="9958" width="1.7265625" style="45" customWidth="1"/>
    <col min="9959" max="9959" width="56.7265625" style="45" customWidth="1"/>
    <col min="9960" max="9960" width="14.7265625" style="45" customWidth="1"/>
    <col min="9961" max="9961" width="2.26953125" style="45" customWidth="1"/>
    <col min="9962" max="9962" width="14.7265625" style="45" customWidth="1"/>
    <col min="9963" max="9963" width="1.7265625" style="45" customWidth="1"/>
    <col min="9964" max="9964" width="14.7265625" style="45" customWidth="1"/>
    <col min="9965" max="9965" width="1.7265625" style="45" customWidth="1"/>
    <col min="9966" max="9966" width="14.7265625" style="45" customWidth="1"/>
    <col min="9967" max="9967" width="14.26953125" style="45" bestFit="1" customWidth="1"/>
    <col min="9968" max="10209" width="9.26953125" style="45"/>
    <col min="10210" max="10210" width="0.453125" style="45" customWidth="1"/>
    <col min="10211" max="10214" width="1.7265625" style="45" customWidth="1"/>
    <col min="10215" max="10215" width="56.7265625" style="45" customWidth="1"/>
    <col min="10216" max="10216" width="14.7265625" style="45" customWidth="1"/>
    <col min="10217" max="10217" width="2.26953125" style="45" customWidth="1"/>
    <col min="10218" max="10218" width="14.7265625" style="45" customWidth="1"/>
    <col min="10219" max="10219" width="1.7265625" style="45" customWidth="1"/>
    <col min="10220" max="10220" width="14.7265625" style="45" customWidth="1"/>
    <col min="10221" max="10221" width="1.7265625" style="45" customWidth="1"/>
    <col min="10222" max="10222" width="14.7265625" style="45" customWidth="1"/>
    <col min="10223" max="10223" width="14.26953125" style="45" bestFit="1" customWidth="1"/>
    <col min="10224" max="10465" width="9.26953125" style="45"/>
    <col min="10466" max="10466" width="0.453125" style="45" customWidth="1"/>
    <col min="10467" max="10470" width="1.7265625" style="45" customWidth="1"/>
    <col min="10471" max="10471" width="56.7265625" style="45" customWidth="1"/>
    <col min="10472" max="10472" width="14.7265625" style="45" customWidth="1"/>
    <col min="10473" max="10473" width="2.26953125" style="45" customWidth="1"/>
    <col min="10474" max="10474" width="14.7265625" style="45" customWidth="1"/>
    <col min="10475" max="10475" width="1.7265625" style="45" customWidth="1"/>
    <col min="10476" max="10476" width="14.7265625" style="45" customWidth="1"/>
    <col min="10477" max="10477" width="1.7265625" style="45" customWidth="1"/>
    <col min="10478" max="10478" width="14.7265625" style="45" customWidth="1"/>
    <col min="10479" max="10479" width="14.26953125" style="45" bestFit="1" customWidth="1"/>
    <col min="10480" max="10721" width="9.26953125" style="45"/>
    <col min="10722" max="10722" width="0.453125" style="45" customWidth="1"/>
    <col min="10723" max="10726" width="1.7265625" style="45" customWidth="1"/>
    <col min="10727" max="10727" width="56.7265625" style="45" customWidth="1"/>
    <col min="10728" max="10728" width="14.7265625" style="45" customWidth="1"/>
    <col min="10729" max="10729" width="2.26953125" style="45" customWidth="1"/>
    <col min="10730" max="10730" width="14.7265625" style="45" customWidth="1"/>
    <col min="10731" max="10731" width="1.7265625" style="45" customWidth="1"/>
    <col min="10732" max="10732" width="14.7265625" style="45" customWidth="1"/>
    <col min="10733" max="10733" width="1.7265625" style="45" customWidth="1"/>
    <col min="10734" max="10734" width="14.7265625" style="45" customWidth="1"/>
    <col min="10735" max="10735" width="14.26953125" style="45" bestFit="1" customWidth="1"/>
    <col min="10736" max="10977" width="9.26953125" style="45"/>
    <col min="10978" max="10978" width="0.453125" style="45" customWidth="1"/>
    <col min="10979" max="10982" width="1.7265625" style="45" customWidth="1"/>
    <col min="10983" max="10983" width="56.7265625" style="45" customWidth="1"/>
    <col min="10984" max="10984" width="14.7265625" style="45" customWidth="1"/>
    <col min="10985" max="10985" width="2.26953125" style="45" customWidth="1"/>
    <col min="10986" max="10986" width="14.7265625" style="45" customWidth="1"/>
    <col min="10987" max="10987" width="1.7265625" style="45" customWidth="1"/>
    <col min="10988" max="10988" width="14.7265625" style="45" customWidth="1"/>
    <col min="10989" max="10989" width="1.7265625" style="45" customWidth="1"/>
    <col min="10990" max="10990" width="14.7265625" style="45" customWidth="1"/>
    <col min="10991" max="10991" width="14.26953125" style="45" bestFit="1" customWidth="1"/>
    <col min="10992" max="11233" width="9.26953125" style="45"/>
    <col min="11234" max="11234" width="0.453125" style="45" customWidth="1"/>
    <col min="11235" max="11238" width="1.7265625" style="45" customWidth="1"/>
    <col min="11239" max="11239" width="56.7265625" style="45" customWidth="1"/>
    <col min="11240" max="11240" width="14.7265625" style="45" customWidth="1"/>
    <col min="11241" max="11241" width="2.26953125" style="45" customWidth="1"/>
    <col min="11242" max="11242" width="14.7265625" style="45" customWidth="1"/>
    <col min="11243" max="11243" width="1.7265625" style="45" customWidth="1"/>
    <col min="11244" max="11244" width="14.7265625" style="45" customWidth="1"/>
    <col min="11245" max="11245" width="1.7265625" style="45" customWidth="1"/>
    <col min="11246" max="11246" width="14.7265625" style="45" customWidth="1"/>
    <col min="11247" max="11247" width="14.26953125" style="45" bestFit="1" customWidth="1"/>
    <col min="11248" max="11489" width="9.26953125" style="45"/>
    <col min="11490" max="11490" width="0.453125" style="45" customWidth="1"/>
    <col min="11491" max="11494" width="1.7265625" style="45" customWidth="1"/>
    <col min="11495" max="11495" width="56.7265625" style="45" customWidth="1"/>
    <col min="11496" max="11496" width="14.7265625" style="45" customWidth="1"/>
    <col min="11497" max="11497" width="2.26953125" style="45" customWidth="1"/>
    <col min="11498" max="11498" width="14.7265625" style="45" customWidth="1"/>
    <col min="11499" max="11499" width="1.7265625" style="45" customWidth="1"/>
    <col min="11500" max="11500" width="14.7265625" style="45" customWidth="1"/>
    <col min="11501" max="11501" width="1.7265625" style="45" customWidth="1"/>
    <col min="11502" max="11502" width="14.7265625" style="45" customWidth="1"/>
    <col min="11503" max="11503" width="14.26953125" style="45" bestFit="1" customWidth="1"/>
    <col min="11504" max="11745" width="9.26953125" style="45"/>
    <col min="11746" max="11746" width="0.453125" style="45" customWidth="1"/>
    <col min="11747" max="11750" width="1.7265625" style="45" customWidth="1"/>
    <col min="11751" max="11751" width="56.7265625" style="45" customWidth="1"/>
    <col min="11752" max="11752" width="14.7265625" style="45" customWidth="1"/>
    <col min="11753" max="11753" width="2.26953125" style="45" customWidth="1"/>
    <col min="11754" max="11754" width="14.7265625" style="45" customWidth="1"/>
    <col min="11755" max="11755" width="1.7265625" style="45" customWidth="1"/>
    <col min="11756" max="11756" width="14.7265625" style="45" customWidth="1"/>
    <col min="11757" max="11757" width="1.7265625" style="45" customWidth="1"/>
    <col min="11758" max="11758" width="14.7265625" style="45" customWidth="1"/>
    <col min="11759" max="11759" width="14.26953125" style="45" bestFit="1" customWidth="1"/>
    <col min="11760" max="12001" width="9.26953125" style="45"/>
    <col min="12002" max="12002" width="0.453125" style="45" customWidth="1"/>
    <col min="12003" max="12006" width="1.7265625" style="45" customWidth="1"/>
    <col min="12007" max="12007" width="56.7265625" style="45" customWidth="1"/>
    <col min="12008" max="12008" width="14.7265625" style="45" customWidth="1"/>
    <col min="12009" max="12009" width="2.26953125" style="45" customWidth="1"/>
    <col min="12010" max="12010" width="14.7265625" style="45" customWidth="1"/>
    <col min="12011" max="12011" width="1.7265625" style="45" customWidth="1"/>
    <col min="12012" max="12012" width="14.7265625" style="45" customWidth="1"/>
    <col min="12013" max="12013" width="1.7265625" style="45" customWidth="1"/>
    <col min="12014" max="12014" width="14.7265625" style="45" customWidth="1"/>
    <col min="12015" max="12015" width="14.26953125" style="45" bestFit="1" customWidth="1"/>
    <col min="12016" max="12257" width="9.26953125" style="45"/>
    <col min="12258" max="12258" width="0.453125" style="45" customWidth="1"/>
    <col min="12259" max="12262" width="1.7265625" style="45" customWidth="1"/>
    <col min="12263" max="12263" width="56.7265625" style="45" customWidth="1"/>
    <col min="12264" max="12264" width="14.7265625" style="45" customWidth="1"/>
    <col min="12265" max="12265" width="2.26953125" style="45" customWidth="1"/>
    <col min="12266" max="12266" width="14.7265625" style="45" customWidth="1"/>
    <col min="12267" max="12267" width="1.7265625" style="45" customWidth="1"/>
    <col min="12268" max="12268" width="14.7265625" style="45" customWidth="1"/>
    <col min="12269" max="12269" width="1.7265625" style="45" customWidth="1"/>
    <col min="12270" max="12270" width="14.7265625" style="45" customWidth="1"/>
    <col min="12271" max="12271" width="14.26953125" style="45" bestFit="1" customWidth="1"/>
    <col min="12272" max="12513" width="9.26953125" style="45"/>
    <col min="12514" max="12514" width="0.453125" style="45" customWidth="1"/>
    <col min="12515" max="12518" width="1.7265625" style="45" customWidth="1"/>
    <col min="12519" max="12519" width="56.7265625" style="45" customWidth="1"/>
    <col min="12520" max="12520" width="14.7265625" style="45" customWidth="1"/>
    <col min="12521" max="12521" width="2.26953125" style="45" customWidth="1"/>
    <col min="12522" max="12522" width="14.7265625" style="45" customWidth="1"/>
    <col min="12523" max="12523" width="1.7265625" style="45" customWidth="1"/>
    <col min="12524" max="12524" width="14.7265625" style="45" customWidth="1"/>
    <col min="12525" max="12525" width="1.7265625" style="45" customWidth="1"/>
    <col min="12526" max="12526" width="14.7265625" style="45" customWidth="1"/>
    <col min="12527" max="12527" width="14.26953125" style="45" bestFit="1" customWidth="1"/>
    <col min="12528" max="12769" width="9.26953125" style="45"/>
    <col min="12770" max="12770" width="0.453125" style="45" customWidth="1"/>
    <col min="12771" max="12774" width="1.7265625" style="45" customWidth="1"/>
    <col min="12775" max="12775" width="56.7265625" style="45" customWidth="1"/>
    <col min="12776" max="12776" width="14.7265625" style="45" customWidth="1"/>
    <col min="12777" max="12777" width="2.26953125" style="45" customWidth="1"/>
    <col min="12778" max="12778" width="14.7265625" style="45" customWidth="1"/>
    <col min="12779" max="12779" width="1.7265625" style="45" customWidth="1"/>
    <col min="12780" max="12780" width="14.7265625" style="45" customWidth="1"/>
    <col min="12781" max="12781" width="1.7265625" style="45" customWidth="1"/>
    <col min="12782" max="12782" width="14.7265625" style="45" customWidth="1"/>
    <col min="12783" max="12783" width="14.26953125" style="45" bestFit="1" customWidth="1"/>
    <col min="12784" max="13025" width="9.26953125" style="45"/>
    <col min="13026" max="13026" width="0.453125" style="45" customWidth="1"/>
    <col min="13027" max="13030" width="1.7265625" style="45" customWidth="1"/>
    <col min="13031" max="13031" width="56.7265625" style="45" customWidth="1"/>
    <col min="13032" max="13032" width="14.7265625" style="45" customWidth="1"/>
    <col min="13033" max="13033" width="2.26953125" style="45" customWidth="1"/>
    <col min="13034" max="13034" width="14.7265625" style="45" customWidth="1"/>
    <col min="13035" max="13035" width="1.7265625" style="45" customWidth="1"/>
    <col min="13036" max="13036" width="14.7265625" style="45" customWidth="1"/>
    <col min="13037" max="13037" width="1.7265625" style="45" customWidth="1"/>
    <col min="13038" max="13038" width="14.7265625" style="45" customWidth="1"/>
    <col min="13039" max="13039" width="14.26953125" style="45" bestFit="1" customWidth="1"/>
    <col min="13040" max="13281" width="9.26953125" style="45"/>
    <col min="13282" max="13282" width="0.453125" style="45" customWidth="1"/>
    <col min="13283" max="13286" width="1.7265625" style="45" customWidth="1"/>
    <col min="13287" max="13287" width="56.7265625" style="45" customWidth="1"/>
    <col min="13288" max="13288" width="14.7265625" style="45" customWidth="1"/>
    <col min="13289" max="13289" width="2.26953125" style="45" customWidth="1"/>
    <col min="13290" max="13290" width="14.7265625" style="45" customWidth="1"/>
    <col min="13291" max="13291" width="1.7265625" style="45" customWidth="1"/>
    <col min="13292" max="13292" width="14.7265625" style="45" customWidth="1"/>
    <col min="13293" max="13293" width="1.7265625" style="45" customWidth="1"/>
    <col min="13294" max="13294" width="14.7265625" style="45" customWidth="1"/>
    <col min="13295" max="13295" width="14.26953125" style="45" bestFit="1" customWidth="1"/>
    <col min="13296" max="13537" width="9.26953125" style="45"/>
    <col min="13538" max="13538" width="0.453125" style="45" customWidth="1"/>
    <col min="13539" max="13542" width="1.7265625" style="45" customWidth="1"/>
    <col min="13543" max="13543" width="56.7265625" style="45" customWidth="1"/>
    <col min="13544" max="13544" width="14.7265625" style="45" customWidth="1"/>
    <col min="13545" max="13545" width="2.26953125" style="45" customWidth="1"/>
    <col min="13546" max="13546" width="14.7265625" style="45" customWidth="1"/>
    <col min="13547" max="13547" width="1.7265625" style="45" customWidth="1"/>
    <col min="13548" max="13548" width="14.7265625" style="45" customWidth="1"/>
    <col min="13549" max="13549" width="1.7265625" style="45" customWidth="1"/>
    <col min="13550" max="13550" width="14.7265625" style="45" customWidth="1"/>
    <col min="13551" max="13551" width="14.26953125" style="45" bestFit="1" customWidth="1"/>
    <col min="13552" max="13793" width="9.26953125" style="45"/>
    <col min="13794" max="13794" width="0.453125" style="45" customWidth="1"/>
    <col min="13795" max="13798" width="1.7265625" style="45" customWidth="1"/>
    <col min="13799" max="13799" width="56.7265625" style="45" customWidth="1"/>
    <col min="13800" max="13800" width="14.7265625" style="45" customWidth="1"/>
    <col min="13801" max="13801" width="2.26953125" style="45" customWidth="1"/>
    <col min="13802" max="13802" width="14.7265625" style="45" customWidth="1"/>
    <col min="13803" max="13803" width="1.7265625" style="45" customWidth="1"/>
    <col min="13804" max="13804" width="14.7265625" style="45" customWidth="1"/>
    <col min="13805" max="13805" width="1.7265625" style="45" customWidth="1"/>
    <col min="13806" max="13806" width="14.7265625" style="45" customWidth="1"/>
    <col min="13807" max="13807" width="14.26953125" style="45" bestFit="1" customWidth="1"/>
    <col min="13808" max="14049" width="9.26953125" style="45"/>
    <col min="14050" max="14050" width="0.453125" style="45" customWidth="1"/>
    <col min="14051" max="14054" width="1.7265625" style="45" customWidth="1"/>
    <col min="14055" max="14055" width="56.7265625" style="45" customWidth="1"/>
    <col min="14056" max="14056" width="14.7265625" style="45" customWidth="1"/>
    <col min="14057" max="14057" width="2.26953125" style="45" customWidth="1"/>
    <col min="14058" max="14058" width="14.7265625" style="45" customWidth="1"/>
    <col min="14059" max="14059" width="1.7265625" style="45" customWidth="1"/>
    <col min="14060" max="14060" width="14.7265625" style="45" customWidth="1"/>
    <col min="14061" max="14061" width="1.7265625" style="45" customWidth="1"/>
    <col min="14062" max="14062" width="14.7265625" style="45" customWidth="1"/>
    <col min="14063" max="14063" width="14.26953125" style="45" bestFit="1" customWidth="1"/>
    <col min="14064" max="14305" width="9.26953125" style="45"/>
    <col min="14306" max="14306" width="0.453125" style="45" customWidth="1"/>
    <col min="14307" max="14310" width="1.7265625" style="45" customWidth="1"/>
    <col min="14311" max="14311" width="56.7265625" style="45" customWidth="1"/>
    <col min="14312" max="14312" width="14.7265625" style="45" customWidth="1"/>
    <col min="14313" max="14313" width="2.26953125" style="45" customWidth="1"/>
    <col min="14314" max="14314" width="14.7265625" style="45" customWidth="1"/>
    <col min="14315" max="14315" width="1.7265625" style="45" customWidth="1"/>
    <col min="14316" max="14316" width="14.7265625" style="45" customWidth="1"/>
    <col min="14317" max="14317" width="1.7265625" style="45" customWidth="1"/>
    <col min="14318" max="14318" width="14.7265625" style="45" customWidth="1"/>
    <col min="14319" max="14319" width="14.26953125" style="45" bestFit="1" customWidth="1"/>
    <col min="14320" max="14561" width="9.26953125" style="45"/>
    <col min="14562" max="14562" width="0.453125" style="45" customWidth="1"/>
    <col min="14563" max="14566" width="1.7265625" style="45" customWidth="1"/>
    <col min="14567" max="14567" width="56.7265625" style="45" customWidth="1"/>
    <col min="14568" max="14568" width="14.7265625" style="45" customWidth="1"/>
    <col min="14569" max="14569" width="2.26953125" style="45" customWidth="1"/>
    <col min="14570" max="14570" width="14.7265625" style="45" customWidth="1"/>
    <col min="14571" max="14571" width="1.7265625" style="45" customWidth="1"/>
    <col min="14572" max="14572" width="14.7265625" style="45" customWidth="1"/>
    <col min="14573" max="14573" width="1.7265625" style="45" customWidth="1"/>
    <col min="14574" max="14574" width="14.7265625" style="45" customWidth="1"/>
    <col min="14575" max="14575" width="14.26953125" style="45" bestFit="1" customWidth="1"/>
    <col min="14576" max="14817" width="9.26953125" style="45"/>
    <col min="14818" max="14818" width="0.453125" style="45" customWidth="1"/>
    <col min="14819" max="14822" width="1.7265625" style="45" customWidth="1"/>
    <col min="14823" max="14823" width="56.7265625" style="45" customWidth="1"/>
    <col min="14824" max="14824" width="14.7265625" style="45" customWidth="1"/>
    <col min="14825" max="14825" width="2.26953125" style="45" customWidth="1"/>
    <col min="14826" max="14826" width="14.7265625" style="45" customWidth="1"/>
    <col min="14827" max="14827" width="1.7265625" style="45" customWidth="1"/>
    <col min="14828" max="14828" width="14.7265625" style="45" customWidth="1"/>
    <col min="14829" max="14829" width="1.7265625" style="45" customWidth="1"/>
    <col min="14830" max="14830" width="14.7265625" style="45" customWidth="1"/>
    <col min="14831" max="14831" width="14.26953125" style="45" bestFit="1" customWidth="1"/>
    <col min="14832" max="15073" width="9.26953125" style="45"/>
    <col min="15074" max="15074" width="0.453125" style="45" customWidth="1"/>
    <col min="15075" max="15078" width="1.7265625" style="45" customWidth="1"/>
    <col min="15079" max="15079" width="56.7265625" style="45" customWidth="1"/>
    <col min="15080" max="15080" width="14.7265625" style="45" customWidth="1"/>
    <col min="15081" max="15081" width="2.26953125" style="45" customWidth="1"/>
    <col min="15082" max="15082" width="14.7265625" style="45" customWidth="1"/>
    <col min="15083" max="15083" width="1.7265625" style="45" customWidth="1"/>
    <col min="15084" max="15084" width="14.7265625" style="45" customWidth="1"/>
    <col min="15085" max="15085" width="1.7265625" style="45" customWidth="1"/>
    <col min="15086" max="15086" width="14.7265625" style="45" customWidth="1"/>
    <col min="15087" max="15087" width="14.26953125" style="45" bestFit="1" customWidth="1"/>
    <col min="15088" max="15329" width="9.26953125" style="45"/>
    <col min="15330" max="15330" width="0.453125" style="45" customWidth="1"/>
    <col min="15331" max="15334" width="1.7265625" style="45" customWidth="1"/>
    <col min="15335" max="15335" width="56.7265625" style="45" customWidth="1"/>
    <col min="15336" max="15336" width="14.7265625" style="45" customWidth="1"/>
    <col min="15337" max="15337" width="2.26953125" style="45" customWidth="1"/>
    <col min="15338" max="15338" width="14.7265625" style="45" customWidth="1"/>
    <col min="15339" max="15339" width="1.7265625" style="45" customWidth="1"/>
    <col min="15340" max="15340" width="14.7265625" style="45" customWidth="1"/>
    <col min="15341" max="15341" width="1.7265625" style="45" customWidth="1"/>
    <col min="15342" max="15342" width="14.7265625" style="45" customWidth="1"/>
    <col min="15343" max="15343" width="14.26953125" style="45" bestFit="1" customWidth="1"/>
    <col min="15344" max="15585" width="9.26953125" style="45"/>
    <col min="15586" max="15586" width="0.453125" style="45" customWidth="1"/>
    <col min="15587" max="15590" width="1.7265625" style="45" customWidth="1"/>
    <col min="15591" max="15591" width="56.7265625" style="45" customWidth="1"/>
    <col min="15592" max="15592" width="14.7265625" style="45" customWidth="1"/>
    <col min="15593" max="15593" width="2.26953125" style="45" customWidth="1"/>
    <col min="15594" max="15594" width="14.7265625" style="45" customWidth="1"/>
    <col min="15595" max="15595" width="1.7265625" style="45" customWidth="1"/>
    <col min="15596" max="15596" width="14.7265625" style="45" customWidth="1"/>
    <col min="15597" max="15597" width="1.7265625" style="45" customWidth="1"/>
    <col min="15598" max="15598" width="14.7265625" style="45" customWidth="1"/>
    <col min="15599" max="15599" width="14.26953125" style="45" bestFit="1" customWidth="1"/>
    <col min="15600" max="15841" width="9.26953125" style="45"/>
    <col min="15842" max="15842" width="0.453125" style="45" customWidth="1"/>
    <col min="15843" max="15846" width="1.7265625" style="45" customWidth="1"/>
    <col min="15847" max="15847" width="56.7265625" style="45" customWidth="1"/>
    <col min="15848" max="15848" width="14.7265625" style="45" customWidth="1"/>
    <col min="15849" max="15849" width="2.26953125" style="45" customWidth="1"/>
    <col min="15850" max="15850" width="14.7265625" style="45" customWidth="1"/>
    <col min="15851" max="15851" width="1.7265625" style="45" customWidth="1"/>
    <col min="15852" max="15852" width="14.7265625" style="45" customWidth="1"/>
    <col min="15853" max="15853" width="1.7265625" style="45" customWidth="1"/>
    <col min="15854" max="15854" width="14.7265625" style="45" customWidth="1"/>
    <col min="15855" max="15855" width="14.26953125" style="45" bestFit="1" customWidth="1"/>
    <col min="15856" max="16097" width="9.26953125" style="45"/>
    <col min="16098" max="16098" width="0.453125" style="45" customWidth="1"/>
    <col min="16099" max="16102" width="1.7265625" style="45" customWidth="1"/>
    <col min="16103" max="16103" width="56.7265625" style="45" customWidth="1"/>
    <col min="16104" max="16104" width="14.7265625" style="45" customWidth="1"/>
    <col min="16105" max="16105" width="2.26953125" style="45" customWidth="1"/>
    <col min="16106" max="16106" width="14.7265625" style="45" customWidth="1"/>
    <col min="16107" max="16107" width="1.7265625" style="45" customWidth="1"/>
    <col min="16108" max="16108" width="14.7265625" style="45" customWidth="1"/>
    <col min="16109" max="16109" width="1.7265625" style="45" customWidth="1"/>
    <col min="16110" max="16110" width="14.7265625" style="45" customWidth="1"/>
    <col min="16111" max="16111" width="14.26953125" style="45" bestFit="1" customWidth="1"/>
    <col min="16112" max="16384" width="9.26953125" style="45"/>
  </cols>
  <sheetData>
    <row r="1" spans="1:14" ht="21" customHeight="1" x14ac:dyDescent="0.3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97"/>
    </row>
    <row r="2" spans="1:14" ht="21" customHeight="1" x14ac:dyDescent="0.3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97"/>
    </row>
    <row r="3" spans="1:14" ht="21" customHeight="1" x14ac:dyDescent="0.3">
      <c r="A3" s="128" t="s">
        <v>113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97"/>
    </row>
    <row r="4" spans="1:14" ht="21" customHeight="1" x14ac:dyDescent="0.3">
      <c r="A4" s="126" t="s">
        <v>41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97"/>
    </row>
    <row r="5" spans="1:14" ht="21" customHeight="1" x14ac:dyDescent="0.25">
      <c r="G5" s="46"/>
      <c r="K5" s="46"/>
      <c r="L5" s="47"/>
      <c r="M5" s="98" t="s">
        <v>17</v>
      </c>
    </row>
    <row r="6" spans="1:14" ht="21" customHeight="1" x14ac:dyDescent="0.3">
      <c r="G6" s="127" t="s">
        <v>1</v>
      </c>
      <c r="H6" s="127"/>
      <c r="I6" s="127"/>
      <c r="J6" s="49"/>
      <c r="K6" s="127" t="s">
        <v>30</v>
      </c>
      <c r="L6" s="127"/>
      <c r="M6" s="127"/>
    </row>
    <row r="7" spans="1:14" ht="21" customHeight="1" x14ac:dyDescent="0.3">
      <c r="G7" s="100" t="s">
        <v>106</v>
      </c>
      <c r="H7" s="50"/>
      <c r="I7" s="100" t="s">
        <v>107</v>
      </c>
      <c r="K7" s="100" t="s">
        <v>106</v>
      </c>
      <c r="L7" s="50"/>
      <c r="M7" s="100" t="s">
        <v>107</v>
      </c>
    </row>
    <row r="8" spans="1:14" ht="13.5" customHeight="1" x14ac:dyDescent="0.3">
      <c r="G8" s="51"/>
      <c r="H8" s="50"/>
      <c r="I8" s="51"/>
      <c r="K8" s="51"/>
      <c r="L8" s="50"/>
      <c r="M8" s="51"/>
    </row>
    <row r="9" spans="1:14" ht="19.899999999999999" customHeight="1" x14ac:dyDescent="0.25">
      <c r="A9" s="45" t="s">
        <v>56</v>
      </c>
      <c r="G9" s="76">
        <v>194364804</v>
      </c>
      <c r="I9" s="73">
        <v>139087978</v>
      </c>
      <c r="K9" s="76">
        <v>152284404</v>
      </c>
      <c r="M9" s="76">
        <v>104069787</v>
      </c>
    </row>
    <row r="10" spans="1:14" ht="19.899999999999999" customHeight="1" x14ac:dyDescent="0.25">
      <c r="A10" s="45" t="s">
        <v>57</v>
      </c>
      <c r="G10" s="76">
        <v>63504492</v>
      </c>
      <c r="I10" s="73">
        <v>36864713</v>
      </c>
      <c r="J10" s="56"/>
      <c r="K10" s="76">
        <v>46956176</v>
      </c>
      <c r="M10" s="76">
        <v>25866046</v>
      </c>
    </row>
    <row r="11" spans="1:14" ht="19.899999999999999" customHeight="1" x14ac:dyDescent="0.25">
      <c r="C11" s="45" t="s">
        <v>58</v>
      </c>
      <c r="G11" s="101">
        <f>G9-G10</f>
        <v>130860312</v>
      </c>
      <c r="I11" s="102">
        <f>I9-I10</f>
        <v>102223265</v>
      </c>
      <c r="K11" s="101">
        <f>K9-K10</f>
        <v>105328228</v>
      </c>
      <c r="M11" s="101">
        <f>M9-M10</f>
        <v>78203741</v>
      </c>
    </row>
    <row r="12" spans="1:14" ht="19.899999999999999" customHeight="1" x14ac:dyDescent="0.25">
      <c r="A12" s="45" t="s">
        <v>59</v>
      </c>
      <c r="G12" s="76">
        <v>42899184</v>
      </c>
      <c r="I12" s="73">
        <v>41132239</v>
      </c>
      <c r="K12" s="76">
        <v>32726876</v>
      </c>
      <c r="M12" s="76">
        <v>30188400</v>
      </c>
    </row>
    <row r="13" spans="1:14" ht="19.899999999999999" customHeight="1" x14ac:dyDescent="0.25">
      <c r="A13" s="45" t="s">
        <v>60</v>
      </c>
      <c r="G13" s="76">
        <v>15665103</v>
      </c>
      <c r="I13" s="73">
        <v>13624400</v>
      </c>
      <c r="K13" s="76">
        <v>13777532</v>
      </c>
      <c r="M13" s="76">
        <v>11711504</v>
      </c>
    </row>
    <row r="14" spans="1:14" ht="19.899999999999999" customHeight="1" x14ac:dyDescent="0.25">
      <c r="C14" s="45" t="s">
        <v>61</v>
      </c>
      <c r="G14" s="101">
        <f>G12-G13</f>
        <v>27234081</v>
      </c>
      <c r="I14" s="102">
        <f>I12-I13</f>
        <v>27507839</v>
      </c>
      <c r="K14" s="101">
        <f>K12-K13</f>
        <v>18949344</v>
      </c>
      <c r="M14" s="101">
        <f>M12-M13</f>
        <v>18476896</v>
      </c>
    </row>
    <row r="15" spans="1:14" ht="19.899999999999999" customHeight="1" x14ac:dyDescent="0.25">
      <c r="A15" s="45" t="s">
        <v>62</v>
      </c>
      <c r="G15" s="103"/>
      <c r="I15" s="104"/>
      <c r="K15" s="103"/>
      <c r="M15" s="103"/>
    </row>
    <row r="16" spans="1:14" ht="19.899999999999999" customHeight="1" x14ac:dyDescent="0.25">
      <c r="C16" s="45" t="s">
        <v>63</v>
      </c>
      <c r="G16" s="103">
        <v>5544043</v>
      </c>
      <c r="I16" s="104">
        <v>5155163</v>
      </c>
      <c r="K16" s="103">
        <v>4446068</v>
      </c>
      <c r="M16" s="103">
        <v>4063912</v>
      </c>
    </row>
    <row r="17" spans="1:13" s="99" customFormat="1" ht="19.899999999999999" customHeight="1" x14ac:dyDescent="0.25">
      <c r="A17" s="45" t="s">
        <v>64</v>
      </c>
      <c r="C17" s="45"/>
      <c r="D17" s="45"/>
      <c r="E17" s="45"/>
      <c r="F17" s="45"/>
      <c r="G17" s="61">
        <v>-482228</v>
      </c>
      <c r="H17" s="45"/>
      <c r="I17" s="61">
        <v>-1453669</v>
      </c>
      <c r="J17" s="45"/>
      <c r="K17" s="61">
        <v>-309670</v>
      </c>
      <c r="L17" s="45"/>
      <c r="M17" s="61">
        <v>-1500499</v>
      </c>
    </row>
    <row r="18" spans="1:13" s="99" customFormat="1" ht="19.899999999999999" customHeight="1" x14ac:dyDescent="0.25">
      <c r="A18" s="45" t="s">
        <v>65</v>
      </c>
      <c r="C18" s="45"/>
      <c r="D18" s="45"/>
      <c r="E18" s="45"/>
      <c r="F18" s="45"/>
      <c r="G18" s="76">
        <v>187382</v>
      </c>
      <c r="H18" s="45"/>
      <c r="I18" s="73">
        <v>189560</v>
      </c>
      <c r="J18" s="45"/>
      <c r="K18" s="76">
        <v>0</v>
      </c>
      <c r="L18" s="45"/>
      <c r="M18" s="76">
        <v>0</v>
      </c>
    </row>
    <row r="19" spans="1:13" s="99" customFormat="1" ht="19.899999999999999" customHeight="1" x14ac:dyDescent="0.25">
      <c r="A19" s="45" t="s">
        <v>66</v>
      </c>
      <c r="C19" s="62"/>
      <c r="D19" s="62"/>
      <c r="E19" s="62"/>
      <c r="F19" s="62"/>
      <c r="G19" s="76">
        <v>863646</v>
      </c>
      <c r="H19" s="45"/>
      <c r="I19" s="73">
        <v>1890956</v>
      </c>
      <c r="J19" s="45"/>
      <c r="K19" s="76">
        <v>282006</v>
      </c>
      <c r="L19" s="45"/>
      <c r="M19" s="76">
        <v>1781586</v>
      </c>
    </row>
    <row r="20" spans="1:13" s="99" customFormat="1" ht="19.899999999999999" customHeight="1" x14ac:dyDescent="0.25">
      <c r="A20" s="45" t="s">
        <v>67</v>
      </c>
      <c r="C20" s="62"/>
      <c r="D20" s="62"/>
      <c r="E20" s="62"/>
      <c r="F20" s="62"/>
      <c r="G20" s="76">
        <v>2330329</v>
      </c>
      <c r="H20" s="45"/>
      <c r="I20" s="73">
        <v>2306493</v>
      </c>
      <c r="J20" s="45"/>
      <c r="K20" s="76">
        <v>5876483</v>
      </c>
      <c r="L20" s="45"/>
      <c r="M20" s="76">
        <v>6367289</v>
      </c>
    </row>
    <row r="21" spans="1:13" s="99" customFormat="1" ht="19.899999999999999" customHeight="1" x14ac:dyDescent="0.25">
      <c r="A21" s="45" t="s">
        <v>68</v>
      </c>
      <c r="B21" s="45"/>
      <c r="C21" s="45"/>
      <c r="D21" s="45"/>
      <c r="E21" s="45"/>
      <c r="F21" s="45"/>
      <c r="G21" s="105">
        <v>949920</v>
      </c>
      <c r="H21" s="45"/>
      <c r="I21" s="106">
        <v>1075232</v>
      </c>
      <c r="J21" s="45"/>
      <c r="K21" s="105">
        <v>415568</v>
      </c>
      <c r="L21" s="45"/>
      <c r="M21" s="105">
        <v>360705</v>
      </c>
    </row>
    <row r="22" spans="1:13" s="99" customFormat="1" ht="19.899999999999999" customHeight="1" x14ac:dyDescent="0.25">
      <c r="A22" s="45"/>
      <c r="B22" s="45"/>
      <c r="C22" s="45" t="s">
        <v>69</v>
      </c>
      <c r="D22" s="45"/>
      <c r="E22" s="45"/>
      <c r="F22" s="45"/>
      <c r="G22" s="101">
        <f>G11+G14+SUM(G16:G21)</f>
        <v>167487485</v>
      </c>
      <c r="H22" s="45"/>
      <c r="I22" s="102">
        <f>I11+I14+SUM(I16:I21)</f>
        <v>138894839</v>
      </c>
      <c r="J22" s="45"/>
      <c r="K22" s="101">
        <f>K11+K14+SUM(K16:K21)</f>
        <v>134988027</v>
      </c>
      <c r="L22" s="45"/>
      <c r="M22" s="101">
        <f>M11+M14+SUM(M16:M21)</f>
        <v>107753630</v>
      </c>
    </row>
    <row r="23" spans="1:13" s="99" customFormat="1" ht="19.899999999999999" customHeight="1" x14ac:dyDescent="0.25">
      <c r="A23" s="45" t="s">
        <v>70</v>
      </c>
      <c r="C23" s="45"/>
      <c r="D23" s="45"/>
      <c r="E23" s="45"/>
      <c r="F23" s="45"/>
      <c r="G23" s="76"/>
      <c r="H23" s="45"/>
      <c r="I23" s="73"/>
      <c r="J23" s="45"/>
      <c r="K23" s="76"/>
      <c r="L23" s="45"/>
      <c r="M23" s="76"/>
    </row>
    <row r="24" spans="1:13" s="99" customFormat="1" ht="19.899999999999999" customHeight="1" x14ac:dyDescent="0.25">
      <c r="A24" s="45"/>
      <c r="B24" s="45"/>
      <c r="C24" s="45" t="s">
        <v>71</v>
      </c>
      <c r="D24" s="45"/>
      <c r="E24" s="45"/>
      <c r="F24" s="45"/>
      <c r="G24" s="76">
        <v>35921047</v>
      </c>
      <c r="H24" s="45"/>
      <c r="I24" s="76">
        <v>34793722</v>
      </c>
      <c r="J24" s="45"/>
      <c r="K24" s="76">
        <v>25277886</v>
      </c>
      <c r="L24" s="45"/>
      <c r="M24" s="76">
        <v>24621887</v>
      </c>
    </row>
    <row r="25" spans="1:13" s="99" customFormat="1" ht="19.899999999999999" customHeight="1" x14ac:dyDescent="0.25">
      <c r="A25" s="45"/>
      <c r="B25" s="45"/>
      <c r="C25" s="45" t="s">
        <v>72</v>
      </c>
      <c r="D25" s="45"/>
      <c r="E25" s="45"/>
      <c r="F25" s="45"/>
      <c r="G25" s="76">
        <v>245873</v>
      </c>
      <c r="H25" s="45"/>
      <c r="I25" s="73">
        <v>259045</v>
      </c>
      <c r="J25" s="45"/>
      <c r="K25" s="76">
        <v>141205</v>
      </c>
      <c r="L25" s="45"/>
      <c r="M25" s="76">
        <v>136714</v>
      </c>
    </row>
    <row r="26" spans="1:13" s="99" customFormat="1" ht="19.899999999999999" customHeight="1" x14ac:dyDescent="0.25">
      <c r="A26" s="45"/>
      <c r="B26" s="45"/>
      <c r="C26" s="45" t="s">
        <v>73</v>
      </c>
      <c r="D26" s="45"/>
      <c r="E26" s="45"/>
      <c r="F26" s="45"/>
      <c r="G26" s="76">
        <v>15738129</v>
      </c>
      <c r="H26" s="45"/>
      <c r="I26" s="73">
        <v>15371271</v>
      </c>
      <c r="J26" s="45"/>
      <c r="K26" s="76">
        <v>11758687</v>
      </c>
      <c r="L26" s="45"/>
      <c r="M26" s="76">
        <v>11295149</v>
      </c>
    </row>
    <row r="27" spans="1:13" s="99" customFormat="1" ht="19.899999999999999" customHeight="1" x14ac:dyDescent="0.25">
      <c r="A27" s="45"/>
      <c r="B27" s="45"/>
      <c r="C27" s="45" t="s">
        <v>74</v>
      </c>
      <c r="D27" s="45"/>
      <c r="E27" s="45"/>
      <c r="F27" s="45"/>
      <c r="G27" s="76">
        <v>4833703</v>
      </c>
      <c r="H27" s="45"/>
      <c r="I27" s="73">
        <v>3643182</v>
      </c>
      <c r="J27" s="45"/>
      <c r="K27" s="76">
        <v>4759072</v>
      </c>
      <c r="L27" s="45"/>
      <c r="M27" s="76">
        <v>3537370</v>
      </c>
    </row>
    <row r="28" spans="1:13" s="99" customFormat="1" ht="19.899999999999999" customHeight="1" x14ac:dyDescent="0.25">
      <c r="A28" s="45"/>
      <c r="B28" s="45"/>
      <c r="C28" s="45" t="s">
        <v>19</v>
      </c>
      <c r="D28" s="45"/>
      <c r="E28" s="45"/>
      <c r="F28" s="45"/>
      <c r="G28" s="105">
        <v>25036254</v>
      </c>
      <c r="H28" s="45"/>
      <c r="I28" s="106">
        <v>14951314</v>
      </c>
      <c r="J28" s="45"/>
      <c r="K28" s="105">
        <v>20603132</v>
      </c>
      <c r="L28" s="45"/>
      <c r="M28" s="105">
        <v>9749690</v>
      </c>
    </row>
    <row r="29" spans="1:13" s="99" customFormat="1" ht="19.899999999999999" customHeight="1" x14ac:dyDescent="0.25">
      <c r="A29" s="45"/>
      <c r="B29" s="45"/>
      <c r="C29" s="45"/>
      <c r="D29" s="45"/>
      <c r="E29" s="45" t="s">
        <v>75</v>
      </c>
      <c r="F29" s="45"/>
      <c r="G29" s="101">
        <f>SUM(G24:G28)</f>
        <v>81775006</v>
      </c>
      <c r="H29" s="45"/>
      <c r="I29" s="102">
        <f>SUM(I24:I28)</f>
        <v>69018534</v>
      </c>
      <c r="J29" s="45"/>
      <c r="K29" s="101">
        <f>SUM(K24:K28)</f>
        <v>62539982</v>
      </c>
      <c r="L29" s="45"/>
      <c r="M29" s="101">
        <f>SUM(M24:M28)</f>
        <v>49340810</v>
      </c>
    </row>
    <row r="30" spans="1:13" s="99" customFormat="1" ht="19.899999999999999" customHeight="1" x14ac:dyDescent="0.25">
      <c r="A30" s="45" t="s">
        <v>76</v>
      </c>
      <c r="C30" s="45"/>
      <c r="D30" s="45"/>
      <c r="E30" s="45"/>
      <c r="F30" s="45"/>
      <c r="G30" s="101">
        <v>33666570</v>
      </c>
      <c r="H30" s="45"/>
      <c r="I30" s="102">
        <v>32647105</v>
      </c>
      <c r="J30" s="45"/>
      <c r="K30" s="101">
        <v>26995355</v>
      </c>
      <c r="L30" s="45"/>
      <c r="M30" s="101">
        <v>26556303</v>
      </c>
    </row>
    <row r="31" spans="1:13" s="99" customFormat="1" ht="19.899999999999999" customHeight="1" x14ac:dyDescent="0.25">
      <c r="A31" s="45" t="s">
        <v>77</v>
      </c>
      <c r="B31" s="45"/>
      <c r="C31" s="45"/>
      <c r="D31" s="45"/>
      <c r="E31" s="45"/>
      <c r="F31" s="45"/>
      <c r="G31" s="76">
        <f>G22-G29-G30</f>
        <v>52045909</v>
      </c>
      <c r="H31" s="45"/>
      <c r="I31" s="73">
        <f>I22-I29-I30</f>
        <v>37229200</v>
      </c>
      <c r="J31" s="45"/>
      <c r="K31" s="76">
        <f>K22-K29-K30</f>
        <v>45452690</v>
      </c>
      <c r="L31" s="45"/>
      <c r="M31" s="76">
        <f>M22-M29-M30</f>
        <v>31856517</v>
      </c>
    </row>
    <row r="32" spans="1:13" ht="19.899999999999999" customHeight="1" x14ac:dyDescent="0.25">
      <c r="A32" s="45" t="s">
        <v>78</v>
      </c>
      <c r="G32" s="107">
        <v>9993277</v>
      </c>
      <c r="I32" s="105">
        <v>7483684</v>
      </c>
      <c r="K32" s="107">
        <v>7920380</v>
      </c>
      <c r="M32" s="107">
        <v>5466446</v>
      </c>
    </row>
    <row r="33" spans="1:14" ht="19.899999999999999" customHeight="1" x14ac:dyDescent="0.25">
      <c r="A33" s="45" t="s">
        <v>80</v>
      </c>
      <c r="G33" s="101">
        <f>G31-G32</f>
        <v>42052632</v>
      </c>
      <c r="I33" s="101">
        <f>I31-I32</f>
        <v>29745516</v>
      </c>
      <c r="K33" s="101">
        <f>K31-K32</f>
        <v>37532310</v>
      </c>
      <c r="M33" s="101">
        <f>M31-M32</f>
        <v>26390071</v>
      </c>
    </row>
    <row r="34" spans="1:14" ht="19.899999999999999" customHeight="1" x14ac:dyDescent="0.25">
      <c r="A34" s="45" t="s">
        <v>81</v>
      </c>
      <c r="G34" s="103"/>
      <c r="I34" s="104"/>
      <c r="K34" s="103"/>
      <c r="M34" s="103"/>
    </row>
    <row r="35" spans="1:14" ht="19.899999999999999" customHeight="1" x14ac:dyDescent="0.25">
      <c r="C35" s="45" t="s">
        <v>108</v>
      </c>
      <c r="G35" s="108"/>
      <c r="I35" s="108"/>
      <c r="K35" s="108"/>
      <c r="M35" s="108"/>
    </row>
    <row r="36" spans="1:14" ht="19.899999999999999" customHeight="1" x14ac:dyDescent="0.25">
      <c r="E36" s="45" t="s">
        <v>83</v>
      </c>
      <c r="G36" s="108"/>
      <c r="I36" s="108"/>
      <c r="K36" s="108"/>
      <c r="M36" s="108"/>
    </row>
    <row r="37" spans="1:14" ht="19.899999999999999" customHeight="1" x14ac:dyDescent="0.25">
      <c r="F37" s="45" t="s">
        <v>84</v>
      </c>
      <c r="G37" s="61">
        <v>-1991160</v>
      </c>
      <c r="I37" s="109">
        <v>-4329124</v>
      </c>
      <c r="K37" s="61">
        <v>-2784738</v>
      </c>
      <c r="M37" s="109">
        <v>-2031767</v>
      </c>
    </row>
    <row r="38" spans="1:14" ht="19.899999999999999" customHeight="1" x14ac:dyDescent="0.25">
      <c r="E38" s="45" t="s">
        <v>109</v>
      </c>
      <c r="G38" s="61">
        <v>-118000</v>
      </c>
      <c r="I38" s="109">
        <v>-609214</v>
      </c>
      <c r="K38" s="61">
        <v>-118000</v>
      </c>
      <c r="M38" s="109">
        <v>-609214</v>
      </c>
    </row>
    <row r="39" spans="1:14" ht="19.899999999999999" customHeight="1" x14ac:dyDescent="0.25">
      <c r="E39" s="45" t="s">
        <v>114</v>
      </c>
      <c r="G39" s="61"/>
      <c r="I39" s="107"/>
      <c r="K39" s="110"/>
      <c r="M39" s="110"/>
      <c r="N39" s="107"/>
    </row>
    <row r="40" spans="1:14" ht="19.899999999999999" customHeight="1" x14ac:dyDescent="0.25">
      <c r="F40" s="45" t="s">
        <v>85</v>
      </c>
      <c r="G40" s="61">
        <v>-1262023</v>
      </c>
      <c r="I40" s="109">
        <v>-8101942</v>
      </c>
      <c r="K40" s="61">
        <v>-366932</v>
      </c>
      <c r="M40" s="107">
        <v>464804</v>
      </c>
      <c r="N40" s="107"/>
    </row>
    <row r="41" spans="1:14" ht="19.899999999999999" customHeight="1" x14ac:dyDescent="0.25">
      <c r="E41" s="45" t="s">
        <v>95</v>
      </c>
      <c r="G41" s="76">
        <v>1459</v>
      </c>
      <c r="I41" s="123">
        <v>1141</v>
      </c>
      <c r="K41" s="107">
        <v>0</v>
      </c>
      <c r="M41" s="107">
        <v>0</v>
      </c>
      <c r="N41" s="107"/>
    </row>
    <row r="42" spans="1:14" ht="19.899999999999999" customHeight="1" x14ac:dyDescent="0.25">
      <c r="E42" s="45" t="s">
        <v>87</v>
      </c>
      <c r="G42" s="61"/>
      <c r="I42" s="107"/>
      <c r="K42" s="61"/>
      <c r="M42" s="61"/>
      <c r="N42" s="107"/>
    </row>
    <row r="43" spans="1:14" ht="19.899999999999999" customHeight="1" x14ac:dyDescent="0.25">
      <c r="F43" s="45" t="s">
        <v>88</v>
      </c>
      <c r="G43" s="61">
        <v>-853290</v>
      </c>
      <c r="I43" s="123">
        <v>1523965</v>
      </c>
      <c r="K43" s="61">
        <v>-679520</v>
      </c>
      <c r="M43" s="107">
        <v>1016960</v>
      </c>
      <c r="N43" s="107"/>
    </row>
    <row r="44" spans="1:14" ht="19.899999999999999" customHeight="1" x14ac:dyDescent="0.25">
      <c r="C44" s="45" t="s">
        <v>89</v>
      </c>
      <c r="G44" s="61"/>
      <c r="I44" s="61"/>
      <c r="K44" s="111"/>
      <c r="M44" s="111"/>
      <c r="N44" s="107"/>
    </row>
    <row r="45" spans="1:14" ht="19.899999999999999" customHeight="1" x14ac:dyDescent="0.25">
      <c r="E45" s="45" t="s">
        <v>90</v>
      </c>
      <c r="G45" s="76">
        <v>168771</v>
      </c>
      <c r="I45" s="109">
        <v>-4916</v>
      </c>
      <c r="K45" s="61">
        <v>-127900</v>
      </c>
      <c r="M45" s="109">
        <v>-4916</v>
      </c>
      <c r="N45" s="107"/>
    </row>
    <row r="46" spans="1:14" ht="19.899999999999999" customHeight="1" x14ac:dyDescent="0.25">
      <c r="E46" s="45" t="s">
        <v>119</v>
      </c>
      <c r="G46" s="61"/>
      <c r="I46" s="61"/>
      <c r="K46" s="111"/>
      <c r="M46" s="111"/>
      <c r="N46" s="107"/>
    </row>
    <row r="47" spans="1:14" ht="19.899999999999999" customHeight="1" x14ac:dyDescent="0.25">
      <c r="F47" s="45" t="s">
        <v>92</v>
      </c>
      <c r="G47" s="61">
        <v>-5157446</v>
      </c>
      <c r="I47" s="76">
        <v>161610</v>
      </c>
      <c r="K47" s="61">
        <v>-5114928</v>
      </c>
      <c r="M47" s="107">
        <v>128683</v>
      </c>
      <c r="N47" s="107"/>
    </row>
    <row r="48" spans="1:14" ht="19.899999999999999" customHeight="1" x14ac:dyDescent="0.25">
      <c r="E48" s="45" t="s">
        <v>93</v>
      </c>
      <c r="G48" s="60"/>
      <c r="I48" s="61"/>
      <c r="K48" s="111"/>
      <c r="M48" s="111"/>
      <c r="N48" s="107"/>
    </row>
    <row r="49" spans="1:15" ht="19.899999999999999" customHeight="1" x14ac:dyDescent="0.25">
      <c r="F49" s="45" t="s">
        <v>94</v>
      </c>
      <c r="G49" s="61">
        <v>-719230</v>
      </c>
      <c r="I49" s="73">
        <v>1451042</v>
      </c>
      <c r="K49" s="61">
        <v>-719230</v>
      </c>
      <c r="M49" s="107">
        <v>1451042</v>
      </c>
      <c r="N49" s="107"/>
    </row>
    <row r="50" spans="1:15" ht="19.899999999999999" customHeight="1" x14ac:dyDescent="0.25">
      <c r="E50" s="45" t="s">
        <v>117</v>
      </c>
      <c r="G50" s="76">
        <v>331956</v>
      </c>
      <c r="I50" s="123">
        <v>1251377</v>
      </c>
      <c r="K50" s="76">
        <v>424888</v>
      </c>
      <c r="M50" s="107">
        <v>1282236</v>
      </c>
      <c r="N50" s="107"/>
    </row>
    <row r="51" spans="1:15" ht="19.899999999999999" customHeight="1" x14ac:dyDescent="0.25">
      <c r="E51" s="45" t="s">
        <v>86</v>
      </c>
      <c r="G51" s="76">
        <v>479</v>
      </c>
      <c r="I51" s="61">
        <v>-989</v>
      </c>
      <c r="K51" s="112">
        <v>0</v>
      </c>
      <c r="M51" s="111">
        <v>0</v>
      </c>
      <c r="N51" s="107"/>
    </row>
    <row r="52" spans="1:15" ht="19.899999999999999" customHeight="1" x14ac:dyDescent="0.25">
      <c r="E52" s="45" t="s">
        <v>87</v>
      </c>
      <c r="G52" s="60"/>
      <c r="I52" s="113"/>
      <c r="K52" s="61"/>
      <c r="M52" s="61"/>
      <c r="N52" s="107"/>
      <c r="O52" s="107"/>
    </row>
    <row r="53" spans="1:15" ht="19.899999999999999" customHeight="1" x14ac:dyDescent="0.25">
      <c r="F53" s="45" t="s">
        <v>110</v>
      </c>
      <c r="G53" s="64">
        <v>1155020</v>
      </c>
      <c r="I53" s="114">
        <v>-490378</v>
      </c>
      <c r="K53" s="107">
        <v>1104713</v>
      </c>
      <c r="M53" s="115">
        <v>-577797</v>
      </c>
      <c r="N53" s="107"/>
      <c r="O53" s="107"/>
    </row>
    <row r="54" spans="1:15" s="107" customFormat="1" ht="19.899999999999999" customHeight="1" x14ac:dyDescent="0.25">
      <c r="A54" s="45"/>
      <c r="B54" s="45"/>
      <c r="C54" s="45"/>
      <c r="D54" s="45"/>
      <c r="E54" s="45" t="s">
        <v>96</v>
      </c>
      <c r="F54" s="45" t="s">
        <v>97</v>
      </c>
      <c r="G54" s="115">
        <f>SUM(G35:G53)</f>
        <v>-8443464</v>
      </c>
      <c r="H54" s="45"/>
      <c r="I54" s="114">
        <f>SUM(I35:I53)</f>
        <v>-9147428</v>
      </c>
      <c r="J54" s="45"/>
      <c r="K54" s="82">
        <f>SUM(K35:K53)</f>
        <v>-8381647</v>
      </c>
      <c r="L54" s="45"/>
      <c r="M54" s="107">
        <f>SUM(M35:M53)</f>
        <v>1120031</v>
      </c>
      <c r="O54" s="99"/>
    </row>
    <row r="55" spans="1:15" s="107" customFormat="1" ht="19.899999999999999" customHeight="1" thickBot="1" x14ac:dyDescent="0.3">
      <c r="A55" s="47" t="s">
        <v>98</v>
      </c>
      <c r="B55" s="45"/>
      <c r="C55" s="45"/>
      <c r="D55" s="45"/>
      <c r="E55" s="45"/>
      <c r="F55" s="45"/>
      <c r="G55" s="116">
        <f>G33+G54</f>
        <v>33609168</v>
      </c>
      <c r="H55" s="45"/>
      <c r="I55" s="116">
        <f>I33+I54</f>
        <v>20598088</v>
      </c>
      <c r="J55" s="45"/>
      <c r="K55" s="116">
        <f>K33+K54</f>
        <v>29150663</v>
      </c>
      <c r="L55" s="45"/>
      <c r="M55" s="116">
        <f>M33+M54</f>
        <v>27510102</v>
      </c>
      <c r="O55" s="99"/>
    </row>
    <row r="56" spans="1:15" s="99" customFormat="1" ht="19.899999999999999" customHeight="1" thickTop="1" x14ac:dyDescent="0.25">
      <c r="A56" s="47" t="s">
        <v>99</v>
      </c>
      <c r="B56" s="45"/>
      <c r="C56" s="45"/>
      <c r="D56" s="45"/>
      <c r="E56" s="45"/>
      <c r="F56" s="45"/>
      <c r="G56" s="76"/>
      <c r="H56" s="45"/>
      <c r="I56" s="73"/>
      <c r="J56" s="45"/>
      <c r="K56" s="76"/>
      <c r="L56" s="45"/>
      <c r="M56" s="76"/>
    </row>
    <row r="57" spans="1:15" s="99" customFormat="1" ht="19.899999999999999" customHeight="1" x14ac:dyDescent="0.25">
      <c r="A57" s="45"/>
      <c r="B57" s="45"/>
      <c r="C57" s="45" t="s">
        <v>100</v>
      </c>
      <c r="D57" s="45"/>
      <c r="E57" s="45"/>
      <c r="F57" s="45"/>
      <c r="G57" s="73">
        <f>G33-G58</f>
        <v>41635521</v>
      </c>
      <c r="H57" s="45"/>
      <c r="I57" s="73">
        <f>I33-I58</f>
        <v>29305591</v>
      </c>
      <c r="J57" s="45"/>
      <c r="K57" s="76">
        <f>K33-K58</f>
        <v>37532310</v>
      </c>
      <c r="L57" s="45"/>
      <c r="M57" s="76">
        <f>M33-M58</f>
        <v>26390071</v>
      </c>
    </row>
    <row r="58" spans="1:15" s="99" customFormat="1" ht="19.899999999999999" customHeight="1" x14ac:dyDescent="0.25">
      <c r="A58" s="45"/>
      <c r="B58" s="45"/>
      <c r="C58" s="45" t="s">
        <v>101</v>
      </c>
      <c r="D58" s="45"/>
      <c r="E58" s="45"/>
      <c r="F58" s="45"/>
      <c r="G58" s="60">
        <v>417111</v>
      </c>
      <c r="H58" s="45"/>
      <c r="I58" s="73">
        <v>439925</v>
      </c>
      <c r="J58" s="45"/>
      <c r="K58" s="76">
        <v>0</v>
      </c>
      <c r="L58" s="45"/>
      <c r="M58" s="76">
        <v>0</v>
      </c>
    </row>
    <row r="59" spans="1:15" s="99" customFormat="1" ht="19.899999999999999" customHeight="1" thickBot="1" x14ac:dyDescent="0.3">
      <c r="A59" s="45"/>
      <c r="B59" s="45"/>
      <c r="C59" s="45"/>
      <c r="D59" s="45"/>
      <c r="E59" s="45"/>
      <c r="F59" s="45"/>
      <c r="G59" s="117">
        <f>SUM(G57:G58)</f>
        <v>42052632</v>
      </c>
      <c r="H59" s="45"/>
      <c r="I59" s="118">
        <f>SUM(I57:I58)</f>
        <v>29745516</v>
      </c>
      <c r="J59" s="45"/>
      <c r="K59" s="117">
        <f>SUM(K57:K58)</f>
        <v>37532310</v>
      </c>
      <c r="L59" s="45"/>
      <c r="M59" s="117">
        <f>SUM(M57:M58)</f>
        <v>26390071</v>
      </c>
    </row>
    <row r="60" spans="1:15" s="99" customFormat="1" ht="19.899999999999999" customHeight="1" thickTop="1" x14ac:dyDescent="0.25">
      <c r="A60" s="47" t="s">
        <v>102</v>
      </c>
      <c r="B60" s="45"/>
      <c r="C60" s="45"/>
      <c r="D60" s="45"/>
      <c r="E60" s="45"/>
      <c r="F60" s="45"/>
      <c r="G60" s="76"/>
      <c r="H60" s="45"/>
      <c r="I60" s="73"/>
      <c r="J60" s="45"/>
      <c r="K60" s="76"/>
      <c r="L60" s="45"/>
      <c r="M60" s="76"/>
    </row>
    <row r="61" spans="1:15" s="99" customFormat="1" ht="19.899999999999999" customHeight="1" x14ac:dyDescent="0.25">
      <c r="A61" s="45"/>
      <c r="B61" s="45"/>
      <c r="C61" s="45" t="s">
        <v>100</v>
      </c>
      <c r="D61" s="45"/>
      <c r="E61" s="45"/>
      <c r="F61" s="45"/>
      <c r="G61" s="99">
        <f>G55-G62</f>
        <v>33172382</v>
      </c>
      <c r="H61" s="45"/>
      <c r="I61" s="99">
        <f>I55-I62</f>
        <v>20251470</v>
      </c>
      <c r="J61" s="45"/>
      <c r="K61" s="107">
        <f>K55-K62</f>
        <v>29150663</v>
      </c>
      <c r="L61" s="45"/>
      <c r="M61" s="99">
        <f>M55-M62</f>
        <v>27510102</v>
      </c>
    </row>
    <row r="62" spans="1:15" s="99" customFormat="1" ht="19.899999999999999" customHeight="1" x14ac:dyDescent="0.25">
      <c r="A62" s="45"/>
      <c r="B62" s="45"/>
      <c r="C62" s="45" t="s">
        <v>101</v>
      </c>
      <c r="D62" s="45"/>
      <c r="E62" s="45"/>
      <c r="F62" s="45"/>
      <c r="G62" s="60">
        <v>436786</v>
      </c>
      <c r="H62" s="45"/>
      <c r="I62" s="73">
        <v>346618</v>
      </c>
      <c r="J62" s="45"/>
      <c r="K62" s="76">
        <v>0</v>
      </c>
      <c r="L62" s="45"/>
      <c r="M62" s="76">
        <v>0</v>
      </c>
    </row>
    <row r="63" spans="1:15" s="99" customFormat="1" ht="19.899999999999999" customHeight="1" thickBot="1" x14ac:dyDescent="0.3">
      <c r="A63" s="45"/>
      <c r="B63" s="45"/>
      <c r="C63" s="45"/>
      <c r="D63" s="45"/>
      <c r="E63" s="45"/>
      <c r="F63" s="45"/>
      <c r="G63" s="117">
        <f>SUM(G61:G62)</f>
        <v>33609168</v>
      </c>
      <c r="H63" s="45"/>
      <c r="I63" s="118">
        <f>SUM(I61:I62)</f>
        <v>20598088</v>
      </c>
      <c r="J63" s="45"/>
      <c r="K63" s="117">
        <f>SUM(K61:K62)</f>
        <v>29150663</v>
      </c>
      <c r="L63" s="45"/>
      <c r="M63" s="118">
        <f>SUM(M61:M62)</f>
        <v>27510102</v>
      </c>
    </row>
    <row r="64" spans="1:15" s="99" customFormat="1" ht="19.899999999999999" customHeight="1" thickTop="1" thickBot="1" x14ac:dyDescent="0.3">
      <c r="A64" s="47" t="s">
        <v>103</v>
      </c>
      <c r="B64" s="45"/>
      <c r="C64" s="45"/>
      <c r="D64" s="45"/>
      <c r="E64" s="45"/>
      <c r="F64" s="45"/>
      <c r="G64" s="119">
        <f>G57/G66</f>
        <v>21.811914861515589</v>
      </c>
      <c r="H64" s="45"/>
      <c r="I64" s="120">
        <f>I57/I66</f>
        <v>15.352541303815977</v>
      </c>
      <c r="J64" s="45"/>
      <c r="K64" s="119">
        <f>K57/K66</f>
        <v>19.662334723180482</v>
      </c>
      <c r="L64" s="45"/>
      <c r="M64" s="119">
        <f>M57/M66</f>
        <v>13.82516582034248</v>
      </c>
    </row>
    <row r="65" spans="1:15" s="99" customFormat="1" ht="19.899999999999999" customHeight="1" thickTop="1" x14ac:dyDescent="0.25">
      <c r="A65" s="47" t="s">
        <v>104</v>
      </c>
      <c r="B65" s="45"/>
      <c r="C65" s="45"/>
      <c r="D65" s="45"/>
      <c r="E65" s="45"/>
      <c r="F65" s="45"/>
      <c r="G65" s="90"/>
      <c r="H65" s="45"/>
      <c r="I65" s="90"/>
      <c r="J65" s="45"/>
      <c r="K65" s="90"/>
      <c r="L65" s="45"/>
      <c r="M65" s="90"/>
    </row>
    <row r="66" spans="1:15" s="99" customFormat="1" ht="19.899999999999999" customHeight="1" thickBot="1" x14ac:dyDescent="0.3">
      <c r="A66" s="47"/>
      <c r="B66" s="47" t="s">
        <v>105</v>
      </c>
      <c r="C66" s="47"/>
      <c r="D66" s="47"/>
      <c r="E66" s="45"/>
      <c r="F66" s="45"/>
      <c r="G66" s="121">
        <v>1908843</v>
      </c>
      <c r="H66" s="92"/>
      <c r="I66" s="122">
        <v>1908843</v>
      </c>
      <c r="J66" s="92"/>
      <c r="K66" s="121">
        <v>1908843</v>
      </c>
      <c r="L66" s="45"/>
      <c r="M66" s="121">
        <v>1908843</v>
      </c>
      <c r="O66" s="45"/>
    </row>
    <row r="67" spans="1:15" s="99" customFormat="1" ht="14.5" thickTop="1" x14ac:dyDescent="0.25">
      <c r="A67" s="45"/>
      <c r="B67" s="45"/>
      <c r="C67" s="45"/>
      <c r="D67" s="45"/>
      <c r="E67" s="45"/>
      <c r="F67" s="45"/>
      <c r="G67" s="90"/>
      <c r="H67" s="45"/>
      <c r="I67" s="45"/>
      <c r="J67" s="45"/>
      <c r="K67" s="90"/>
      <c r="L67" s="45"/>
      <c r="M67" s="90"/>
      <c r="O67" s="45"/>
    </row>
    <row r="69" spans="1:15" x14ac:dyDescent="0.25">
      <c r="G69" s="96"/>
      <c r="I69" s="96"/>
      <c r="K69" s="96"/>
      <c r="M69" s="96"/>
    </row>
  </sheetData>
  <sheetProtection algorithmName="SHA-512" hashValue="fwnMSsZZp27pN4yJHOrbxgja/oucDxWQ1k8yrrGo4/GC2aLLw+WwIVAdDcLWrBo1dqQFfKzwpIbw46Pv3pByCg==" saltValue="ghyO3rR1MboZmwvwnA0tiw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15748031496062992" right="0.27559055118110237" top="0.98425196850393704" bottom="0" header="0.31496062992125984" footer="0"/>
  <pageSetup paperSize="9" scale="75" orientation="portrait" r:id="rId1"/>
  <headerFooter alignWithMargins="0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Position</vt:lpstr>
      <vt:lpstr>Profit or Loss_3mth</vt:lpstr>
      <vt:lpstr>Profit or Loss_12mth</vt:lpstr>
      <vt:lpstr>'Profit or Loss_12mth'!Print_Area</vt:lpstr>
      <vt:lpstr>'Financial Position'!Print_Titles</vt:lpstr>
      <vt:lpstr>'Profit or Loss_12mth'!Print_Titles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2021-07-16T01:54:38Z</cp:lastPrinted>
  <dcterms:created xsi:type="dcterms:W3CDTF">2007-04-12T01:27:03Z</dcterms:created>
  <dcterms:modified xsi:type="dcterms:W3CDTF">2024-01-17T12:09:59Z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