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06 Jun24\ก่อนตรวจสอบ\"/>
    </mc:Choice>
  </mc:AlternateContent>
  <xr:revisionPtr revIDLastSave="0" documentId="13_ncr:1_{6242B9E0-8978-4FE1-ABBB-588D4768232D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Financial Position" sheetId="4" r:id="rId1"/>
    <sheet name="Profit or Loss_3mth" sheetId="6" r:id="rId2"/>
    <sheet name="Profit or Loss_6mth" sheetId="7" r:id="rId3"/>
  </sheets>
  <externalReferences>
    <externalReference r:id="rId4"/>
  </externalReferences>
  <definedNames>
    <definedName name="AsatDate">[1]Menu!$F$7</definedName>
    <definedName name="F_906">#REF!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Loss_6mth'!$1:$8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6" l="1"/>
  <c r="G29" i="7" l="1"/>
  <c r="I29" i="7"/>
  <c r="K29" i="7"/>
  <c r="M29" i="7"/>
  <c r="M54" i="7"/>
  <c r="K54" i="7"/>
  <c r="I54" i="7"/>
  <c r="G54" i="7"/>
  <c r="M14" i="7"/>
  <c r="K14" i="7"/>
  <c r="I14" i="7"/>
  <c r="G14" i="7"/>
  <c r="M11" i="7"/>
  <c r="K11" i="7"/>
  <c r="K22" i="7" s="1"/>
  <c r="I11" i="7"/>
  <c r="G11" i="7"/>
  <c r="G22" i="7" s="1"/>
  <c r="I22" i="7" l="1"/>
  <c r="I31" i="7" s="1"/>
  <c r="I33" i="7" s="1"/>
  <c r="I57" i="7" s="1"/>
  <c r="K31" i="7"/>
  <c r="K33" i="7" s="1"/>
  <c r="K57" i="7" s="1"/>
  <c r="G31" i="7"/>
  <c r="G33" i="7" s="1"/>
  <c r="G57" i="7" s="1"/>
  <c r="M22" i="7"/>
  <c r="M31" i="7" s="1"/>
  <c r="M33" i="7" s="1"/>
  <c r="M57" i="7" s="1"/>
  <c r="I55" i="7" l="1"/>
  <c r="I61" i="7" s="1"/>
  <c r="I63" i="7" s="1"/>
  <c r="K55" i="7"/>
  <c r="K61" i="7" s="1"/>
  <c r="K63" i="7" s="1"/>
  <c r="G55" i="7"/>
  <c r="G61" i="7" s="1"/>
  <c r="G63" i="7" s="1"/>
  <c r="M55" i="7"/>
  <c r="M61" i="7" s="1"/>
  <c r="M63" i="7" s="1"/>
  <c r="G64" i="7"/>
  <c r="G59" i="7"/>
  <c r="K64" i="7"/>
  <c r="K59" i="7"/>
  <c r="I64" i="7"/>
  <c r="I59" i="7"/>
  <c r="M64" i="7"/>
  <c r="M59" i="7"/>
  <c r="M29" i="6" l="1"/>
  <c r="Q54" i="6"/>
  <c r="O54" i="6"/>
  <c r="K54" i="6"/>
  <c r="I54" i="6"/>
  <c r="G54" i="6"/>
  <c r="Q29" i="6"/>
  <c r="O29" i="6"/>
  <c r="K29" i="6"/>
  <c r="I29" i="6"/>
  <c r="G29" i="6"/>
  <c r="Q14" i="6"/>
  <c r="O14" i="6"/>
  <c r="M14" i="6"/>
  <c r="K14" i="6"/>
  <c r="I14" i="6"/>
  <c r="G14" i="6"/>
  <c r="Q11" i="6"/>
  <c r="O11" i="6"/>
  <c r="M11" i="6"/>
  <c r="K11" i="6"/>
  <c r="I11" i="6"/>
  <c r="G11" i="6"/>
  <c r="H24" i="4"/>
  <c r="F24" i="4"/>
  <c r="B24" i="4"/>
  <c r="D24" i="4"/>
  <c r="G22" i="6" l="1"/>
  <c r="G31" i="6" s="1"/>
  <c r="G33" i="6" s="1"/>
  <c r="G57" i="6" s="1"/>
  <c r="O22" i="6"/>
  <c r="O31" i="6" s="1"/>
  <c r="O33" i="6" s="1"/>
  <c r="O57" i="6" s="1"/>
  <c r="I22" i="6"/>
  <c r="I31" i="6" s="1"/>
  <c r="I33" i="6" s="1"/>
  <c r="I55" i="6" s="1"/>
  <c r="I63" i="6" s="1"/>
  <c r="Q22" i="6"/>
  <c r="Q31" i="6" s="1"/>
  <c r="Q33" i="6" s="1"/>
  <c r="Q57" i="6" s="1"/>
  <c r="K22" i="6"/>
  <c r="K31" i="6" s="1"/>
  <c r="K33" i="6" s="1"/>
  <c r="K55" i="6" s="1"/>
  <c r="K61" i="6" s="1"/>
  <c r="K63" i="6" s="1"/>
  <c r="M22" i="6"/>
  <c r="M31" i="6" s="1"/>
  <c r="M33" i="6" s="1"/>
  <c r="M55" i="6" s="1"/>
  <c r="M61" i="6" s="1"/>
  <c r="M63" i="6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G55" i="6" l="1"/>
  <c r="G61" i="6" s="1"/>
  <c r="G63" i="6" s="1"/>
  <c r="O55" i="6"/>
  <c r="O61" i="6" s="1"/>
  <c r="O63" i="6" s="1"/>
  <c r="I64" i="6"/>
  <c r="K57" i="6"/>
  <c r="K59" i="6" s="1"/>
  <c r="Q55" i="6"/>
  <c r="Q61" i="6" s="1"/>
  <c r="Q63" i="6" s="1"/>
  <c r="M57" i="6"/>
  <c r="M59" i="6" s="1"/>
  <c r="Q64" i="6"/>
  <c r="Q59" i="6"/>
  <c r="G64" i="6"/>
  <c r="G59" i="6"/>
  <c r="O64" i="6"/>
  <c r="O59" i="6"/>
  <c r="F78" i="4"/>
  <c r="D78" i="4"/>
  <c r="H78" i="4"/>
  <c r="B78" i="4"/>
  <c r="I59" i="6" l="1"/>
  <c r="K64" i="6"/>
  <c r="M64" i="6"/>
</calcChain>
</file>

<file path=xl/sharedStrings.xml><?xml version="1.0" encoding="utf-8"?>
<sst xmlns="http://schemas.openxmlformats.org/spreadsheetml/2006/main" count="197" uniqueCount="123">
  <si>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</si>
  <si>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</si>
  <si>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</si>
  <si>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</si>
  <si>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</si>
  <si>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</si>
  <si>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</si>
  <si>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</si>
  <si>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</si>
  <si>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</si>
  <si>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</si>
  <si>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</si>
  <si>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</si>
  <si>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</si>
  <si>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</si>
  <si>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</si>
  <si>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</si>
  <si>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</si>
  <si>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</si>
  <si>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</si>
  <si>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</si>
  <si>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</si>
  <si>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</si>
  <si>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</si>
  <si>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</si>
  <si>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</si>
  <si>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</si>
  <si>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</si>
  <si>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</si>
  <si>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</si>
  <si>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</si>
  <si>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</si>
  <si>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</si>
  <si>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</si>
  <si>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</si>
  <si>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</si>
  <si>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</si>
  <si>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</si>
  <si>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</si>
  <si>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</si>
  <si>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</si>
  <si>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</si>
  <si>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</si>
  <si>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</si>
  <si>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</si>
  <si>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</si>
  <si>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</si>
  <si>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</si>
  <si>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</si>
  <si>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</si>
  <si>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</si>
  <si>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</si>
  <si>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BANGKOK BANK PUBLIC COMPANY LIMITED AND SUBSIDIARIES</t>
  </si>
  <si>
    <t>STATEMENTS OF PROFIT OR LOSS AND OTHER COMPREHENSIVE INCOME</t>
  </si>
  <si>
    <t xml:space="preserve">FOR THE THREE-MONTH  PERIOD ENDED 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</si>
  <si>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</si>
  <si>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</si>
  <si>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</si>
  <si>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</si>
  <si>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</si>
  <si>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</si>
  <si>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MEASURED AT FAIR VALUE THROUGH PROFIT OR LOSS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</si>
  <si>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</si>
  <si>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</si>
  <si>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</si>
  <si>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</si>
  <si>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</si>
  <si>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</si>
  <si>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</si>
  <si>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</si>
  <si>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</si>
  <si>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</si>
  <si>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</si>
  <si>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</si>
  <si>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</si>
  <si>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</si>
  <si>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</si>
  <si>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</si>
  <si>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</si>
  <si>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</si>
  <si>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through other comprehensive income </t>
  </si>
  <si>
    <t>Gains (losses) on cash flow hedges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</si>
  <si>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</si>
  <si>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</si>
  <si>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</si>
  <si>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</si>
  <si>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</si>
  <si>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</si>
  <si>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>fair value through other comprehensive income</t>
  </si>
  <si>
    <t>through profit or loss</t>
  </si>
  <si>
    <t xml:space="preserve">    Total other comprehensive income (losses)</t>
  </si>
  <si>
    <t>TOTAL OTHER COMPREHENSIVE INCOME (LOSSES)</t>
  </si>
  <si>
    <t>NET PROFIT ATTRIBUTABLE</t>
  </si>
  <si>
    <t>Owners of the Bank</t>
  </si>
  <si>
    <t>Non-controlling interest</t>
  </si>
  <si>
    <t>BASIC EARNINGS PER SHARE (BAHT)</t>
  </si>
  <si>
    <t>WEIGHTED AVERAGE NUMBER OF COMMON SHARES</t>
  </si>
  <si>
    <t>(THOUSAND SHARES)</t>
  </si>
  <si>
    <t>December 31, 2023</t>
  </si>
  <si>
    <t>Gains (losses) arising from translating the financial statements of</t>
  </si>
  <si>
    <t>GAINS (LOSSES) ON FINANCIAL INSTRUMENTS</t>
  </si>
  <si>
    <t>GAINS (LOSSES) ON INVESTMENTS</t>
  </si>
  <si>
    <t xml:space="preserve">Losses on financial liabilities designated at fair value </t>
  </si>
  <si>
    <t>TOTAL COMPREHENSIVE INCOME</t>
  </si>
  <si>
    <t>TOTAL COMPREHENSIVE INCOME ATTRIBUTABLE</t>
  </si>
  <si>
    <t>AS  AT JUNE 30, 2024</t>
  </si>
  <si>
    <t>June 30, 2024</t>
  </si>
  <si>
    <t>June 30, 2023</t>
  </si>
  <si>
    <t>2023</t>
  </si>
  <si>
    <t>GAINS ON FINANCIAL INSTRUMENTS</t>
  </si>
  <si>
    <t>Items that will be reclassified subsequently to profit or loss</t>
  </si>
  <si>
    <t xml:space="preserve">income (losses) </t>
  </si>
  <si>
    <t>TOTAL COMPREHENSIVE INCOME (LOSSES)</t>
  </si>
  <si>
    <t>TOTAL COMPREHENSIVE INCOME (LOSSES) ATTRIBUTABLE</t>
  </si>
  <si>
    <t>FOR  THE  SIX-MONTH  PERIOD  ENDED  JUNE  30,  2024</t>
  </si>
  <si>
    <t>2024</t>
  </si>
  <si>
    <t xml:space="preserve">Gains (losses) on investments in debt instruments at fair value </t>
  </si>
  <si>
    <t>March 31, 2024</t>
  </si>
  <si>
    <t xml:space="preserve">Gains (losses) on financial liabilities designated at fair value </t>
  </si>
  <si>
    <t>Actuarial losses on defined benefit plans</t>
  </si>
  <si>
    <t xml:space="preserve">Gains arising from translating the financial statements of </t>
  </si>
  <si>
    <t xml:space="preserve">Gains (losses) on investment in equity instruments designated at </t>
  </si>
  <si>
    <t>Losses on investment in equity instruments designated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</si>
</sst>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8" fillId="0" borderId="0" xfId="5" applyFont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8" fillId="0" borderId="0" xfId="5" applyNumberFormat="1" applyFont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5" fontId="7" fillId="0" borderId="0" xfId="0" applyNumberFormat="1" applyFont="1" applyAlignment="1">
      <alignment horizontal="center"/>
    </xf>
    <xf numFmtId="191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Alignment="1">
      <alignment vertical="center"/>
    </xf>
    <xf numFmtId="0" fontId="8" fillId="0" borderId="0" xfId="5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2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187" fontId="3" fillId="0" borderId="0" xfId="13" applyNumberFormat="1" applyFont="1" applyAlignment="1">
      <alignment vertical="center"/>
    </xf>
    <xf numFmtId="192" fontId="13" fillId="0" borderId="0" xfId="12" applyNumberFormat="1" applyFont="1" applyFill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92" fontId="13" fillId="0" borderId="0" xfId="12" applyNumberFormat="1" applyFont="1" applyBorder="1" applyAlignment="1">
      <alignment vertical="center"/>
    </xf>
    <xf numFmtId="192" fontId="13" fillId="0" borderId="0" xfId="1" applyNumberFormat="1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187" fontId="3" fillId="0" borderId="2" xfId="13" applyNumberFormat="1" applyFont="1" applyBorder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15" fontId="7" fillId="0" borderId="0" xfId="11" quotePrefix="1" applyNumberFormat="1" applyFont="1" applyAlignment="1">
      <alignment horizont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3" fillId="0" borderId="5" xfId="13" applyNumberFormat="1" applyFont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13" fillId="0" borderId="0" xfId="13" applyNumberFormat="1" applyFont="1" applyBorder="1" applyAlignment="1">
      <alignment vertical="center"/>
    </xf>
    <xf numFmtId="188" fontId="13" fillId="0" borderId="0" xfId="13" applyNumberFormat="1" applyFont="1" applyFill="1" applyAlignment="1">
      <alignment vertical="center"/>
    </xf>
    <xf numFmtId="187" fontId="13" fillId="0" borderId="0" xfId="13" applyNumberFormat="1" applyFont="1" applyFill="1" applyAlignment="1">
      <alignment horizontal="right" vertical="center"/>
    </xf>
    <xf numFmtId="43" fontId="13" fillId="0" borderId="0" xfId="13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92" fontId="13" fillId="0" borderId="0" xfId="13" applyNumberFormat="1" applyFont="1" applyFill="1" applyAlignment="1">
      <alignment vertical="center"/>
    </xf>
    <xf numFmtId="192" fontId="13" fillId="0" borderId="5" xfId="13" applyNumberFormat="1" applyFont="1" applyFill="1" applyBorder="1" applyAlignment="1">
      <alignment vertical="center"/>
    </xf>
    <xf numFmtId="187" fontId="13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43" fontId="3" fillId="0" borderId="3" xfId="13" applyFont="1" applyBorder="1" applyAlignment="1">
      <alignment vertical="center"/>
    </xf>
    <xf numFmtId="187" fontId="13" fillId="0" borderId="3" xfId="13" applyNumberFormat="1" applyFont="1" applyFill="1" applyBorder="1" applyAlignment="1">
      <alignment vertical="center"/>
    </xf>
    <xf numFmtId="187" fontId="13" fillId="0" borderId="3" xfId="13" applyNumberFormat="1" applyFont="1" applyBorder="1" applyAlignment="1">
      <alignment vertical="center"/>
    </xf>
    <xf numFmtId="187" fontId="13" fillId="0" borderId="5" xfId="13" applyNumberFormat="1" applyFont="1" applyFill="1" applyBorder="1" applyAlignment="1">
      <alignment horizontal="right" vertical="center"/>
    </xf>
    <xf numFmtId="188" fontId="13" fillId="0" borderId="4" xfId="13" applyNumberFormat="1" applyFont="1" applyFill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11" fillId="0" borderId="0" xfId="11" applyFont="1" applyAlignment="1">
      <alignment horizontal="center"/>
    </xf>
    <xf numFmtId="0" fontId="11" fillId="0" borderId="0" xfId="0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CC532A89-9874-4092-9292-C5163BF1C743}"/>
    <cellStyle name="Comma 3" xfId="3" xr:uid="{00000000-0005-0000-0000-000002000000}"/>
    <cellStyle name="Comma 3 2" xfId="13" xr:uid="{6EDA9AC3-0297-40CC-85F7-9AF435E0E3B3}"/>
    <cellStyle name="Normal" xfId="0" builtinId="0"/>
    <cellStyle name="Normal 2" xfId="4" xr:uid="{00000000-0005-0000-0000-000004000000}"/>
    <cellStyle name="Normal 3" xfId="11" xr:uid="{3B7EAC82-572F-400E-8BB3-125BC24AD235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4" sqref="F14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3" customWidth="1"/>
    <col min="6" max="6" width="16" style="1" customWidth="1"/>
    <col min="7" max="7" width="0.81640625" style="1" customWidth="1"/>
    <col min="8" max="8" width="16" style="2" customWidth="1"/>
    <col min="9" max="9" width="0.81640625" style="23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 ht="21" customHeight="1" x14ac:dyDescent="0.3">
      <c r="A2" s="3" t="s">
        <v>44</v>
      </c>
      <c r="B2" s="3"/>
      <c r="C2" s="3"/>
      <c r="D2" s="3"/>
      <c r="E2" s="4"/>
      <c r="F2" s="4"/>
      <c r="G2" s="4"/>
      <c r="H2" s="4"/>
      <c r="I2" s="4"/>
    </row>
    <row r="3" spans="1:9" ht="21" customHeight="1" x14ac:dyDescent="0.3">
      <c r="A3" s="5" t="s">
        <v>105</v>
      </c>
      <c r="B3" s="5"/>
      <c r="C3" s="5"/>
      <c r="D3" s="5"/>
      <c r="E3" s="3"/>
      <c r="F3" s="3"/>
      <c r="G3" s="3"/>
      <c r="H3" s="3"/>
      <c r="I3" s="3"/>
    </row>
    <row r="4" spans="1:9" ht="21" customHeight="1" x14ac:dyDescent="0.3">
      <c r="A4" s="5" t="s">
        <v>41</v>
      </c>
      <c r="B4" s="5"/>
      <c r="C4" s="5"/>
      <c r="D4" s="5"/>
      <c r="E4" s="3"/>
      <c r="F4" s="3"/>
      <c r="G4" s="3"/>
      <c r="H4" s="3"/>
      <c r="I4" s="3"/>
    </row>
    <row r="5" spans="1:9" ht="21" customHeight="1" x14ac:dyDescent="0.25">
      <c r="A5" s="6"/>
      <c r="B5" s="6"/>
      <c r="C5" s="6"/>
      <c r="D5" s="6"/>
      <c r="E5" s="6"/>
      <c r="F5" s="7"/>
      <c r="G5" s="7"/>
      <c r="H5" s="40" t="s">
        <v>17</v>
      </c>
      <c r="I5" s="4"/>
    </row>
    <row r="6" spans="1:9" ht="21" customHeight="1" x14ac:dyDescent="0.25">
      <c r="A6" s="4"/>
      <c r="B6" s="124" t="s">
        <v>1</v>
      </c>
      <c r="C6" s="124"/>
      <c r="D6" s="124"/>
      <c r="E6" s="124"/>
      <c r="F6" s="124" t="s">
        <v>30</v>
      </c>
      <c r="G6" s="124"/>
      <c r="H6" s="124"/>
      <c r="I6" s="124"/>
    </row>
    <row r="7" spans="1:9" ht="21" customHeight="1" x14ac:dyDescent="0.3">
      <c r="B7" s="41" t="s">
        <v>106</v>
      </c>
      <c r="C7" s="41"/>
      <c r="D7" s="41" t="s">
        <v>98</v>
      </c>
      <c r="E7" s="24"/>
      <c r="F7" s="41" t="s">
        <v>106</v>
      </c>
      <c r="G7" s="41"/>
      <c r="H7" s="41" t="s">
        <v>98</v>
      </c>
      <c r="I7" s="24"/>
    </row>
    <row r="8" spans="1:9" ht="21" customHeight="1" x14ac:dyDescent="0.25">
      <c r="A8" s="8" t="s">
        <v>6</v>
      </c>
      <c r="B8" s="8"/>
      <c r="C8" s="8"/>
      <c r="D8" s="8"/>
      <c r="H8" s="1"/>
    </row>
    <row r="9" spans="1:9" ht="21" customHeight="1" x14ac:dyDescent="0.25">
      <c r="A9" s="9" t="s">
        <v>2</v>
      </c>
      <c r="B9" s="2">
        <v>38681584</v>
      </c>
      <c r="C9" s="9"/>
      <c r="D9" s="2">
        <v>45517980</v>
      </c>
      <c r="E9" s="16"/>
      <c r="F9" s="2">
        <v>35218023</v>
      </c>
      <c r="G9" s="11"/>
      <c r="H9" s="2">
        <v>41470071</v>
      </c>
      <c r="I9" s="16"/>
    </row>
    <row r="10" spans="1:9" ht="21" customHeight="1" x14ac:dyDescent="0.25">
      <c r="A10" s="12" t="s">
        <v>31</v>
      </c>
      <c r="B10" s="2">
        <v>671134594</v>
      </c>
      <c r="C10" s="12"/>
      <c r="D10" s="2">
        <v>757119567</v>
      </c>
      <c r="E10" s="16"/>
      <c r="F10" s="2">
        <v>545364425</v>
      </c>
      <c r="G10" s="11"/>
      <c r="H10" s="2">
        <v>580067592</v>
      </c>
      <c r="I10" s="16"/>
    </row>
    <row r="11" spans="1:9" ht="21" customHeight="1" x14ac:dyDescent="0.25">
      <c r="A11" s="20" t="s">
        <v>47</v>
      </c>
      <c r="B11" s="2"/>
      <c r="C11" s="12"/>
      <c r="D11" s="2"/>
      <c r="E11" s="16"/>
      <c r="F11" s="2"/>
      <c r="G11" s="11"/>
      <c r="I11" s="16"/>
    </row>
    <row r="12" spans="1:9" ht="21" customHeight="1" x14ac:dyDescent="0.25">
      <c r="A12" s="28" t="s">
        <v>48</v>
      </c>
      <c r="B12" s="2">
        <v>101441533</v>
      </c>
      <c r="C12" s="12"/>
      <c r="D12" s="2">
        <v>88978361</v>
      </c>
      <c r="E12" s="16"/>
      <c r="F12" s="2">
        <v>110242025</v>
      </c>
      <c r="G12" s="11"/>
      <c r="H12" s="2">
        <v>96737951</v>
      </c>
      <c r="I12" s="16"/>
    </row>
    <row r="13" spans="1:9" ht="21" customHeight="1" x14ac:dyDescent="0.25">
      <c r="A13" s="20" t="s">
        <v>21</v>
      </c>
      <c r="B13" s="2">
        <v>81666834</v>
      </c>
      <c r="C13" s="20"/>
      <c r="D13" s="2">
        <v>70602763</v>
      </c>
      <c r="E13" s="16"/>
      <c r="F13" s="2">
        <v>80385074</v>
      </c>
      <c r="G13" s="11"/>
      <c r="H13" s="2">
        <v>70108976</v>
      </c>
      <c r="I13" s="16"/>
    </row>
    <row r="14" spans="1:9" ht="21" customHeight="1" x14ac:dyDescent="0.25">
      <c r="A14" s="20" t="s">
        <v>22</v>
      </c>
      <c r="B14" s="2">
        <v>1000605319</v>
      </c>
      <c r="C14" s="20"/>
      <c r="D14" s="2">
        <v>972286851</v>
      </c>
      <c r="E14" s="16"/>
      <c r="F14" s="2">
        <v>839447011</v>
      </c>
      <c r="G14" s="11"/>
      <c r="H14" s="2">
        <v>839496234</v>
      </c>
      <c r="I14" s="16"/>
    </row>
    <row r="15" spans="1:9" ht="21" customHeight="1" x14ac:dyDescent="0.25">
      <c r="A15" s="20" t="s">
        <v>32</v>
      </c>
      <c r="B15" s="2">
        <v>1113929</v>
      </c>
      <c r="C15" s="20"/>
      <c r="D15" s="2">
        <v>1403051</v>
      </c>
      <c r="E15" s="16"/>
      <c r="F15" s="2">
        <v>144815695</v>
      </c>
      <c r="G15" s="11"/>
      <c r="H15" s="2">
        <v>144815695</v>
      </c>
      <c r="I15" s="16"/>
    </row>
    <row r="16" spans="1:9" ht="21" customHeight="1" x14ac:dyDescent="0.25">
      <c r="A16" s="20" t="s">
        <v>23</v>
      </c>
      <c r="B16" s="2"/>
      <c r="C16" s="20"/>
      <c r="D16" s="30"/>
      <c r="E16" s="16"/>
      <c r="F16" s="2"/>
      <c r="G16" s="11"/>
      <c r="I16" s="16"/>
    </row>
    <row r="17" spans="1:9" ht="21" customHeight="1" x14ac:dyDescent="0.25">
      <c r="A17" s="28" t="s">
        <v>39</v>
      </c>
      <c r="B17" s="2">
        <v>2462772688</v>
      </c>
      <c r="C17" s="28"/>
      <c r="D17" s="31">
        <v>2425661014</v>
      </c>
      <c r="E17" s="16"/>
      <c r="F17" s="2">
        <v>2075719941</v>
      </c>
      <c r="G17" s="11"/>
      <c r="H17" s="38">
        <v>2067703354</v>
      </c>
      <c r="I17" s="16"/>
    </row>
    <row r="18" spans="1:9" ht="21" customHeight="1" x14ac:dyDescent="0.25">
      <c r="A18" s="20" t="s">
        <v>24</v>
      </c>
      <c r="B18" s="2">
        <v>8998026</v>
      </c>
      <c r="C18" s="20"/>
      <c r="D18" s="16">
        <v>10929438</v>
      </c>
      <c r="F18" s="2">
        <v>8023954</v>
      </c>
      <c r="H18" s="23">
        <v>9976778</v>
      </c>
    </row>
    <row r="19" spans="1:9" ht="21" customHeight="1" x14ac:dyDescent="0.25">
      <c r="A19" s="20" t="s">
        <v>3</v>
      </c>
      <c r="B19" s="2">
        <v>62128670</v>
      </c>
      <c r="C19" s="20"/>
      <c r="D19" s="16">
        <v>61925187</v>
      </c>
      <c r="E19" s="16"/>
      <c r="F19" s="2">
        <v>51906483</v>
      </c>
      <c r="G19" s="11"/>
      <c r="H19" s="23">
        <v>51524650</v>
      </c>
      <c r="I19" s="16"/>
    </row>
    <row r="20" spans="1:9" ht="21" customHeight="1" x14ac:dyDescent="0.25">
      <c r="A20" s="20" t="s">
        <v>50</v>
      </c>
      <c r="B20" s="2">
        <v>33773559</v>
      </c>
      <c r="C20" s="20"/>
      <c r="D20" s="16">
        <v>33218132</v>
      </c>
      <c r="E20" s="16"/>
      <c r="F20" s="2">
        <v>2287466</v>
      </c>
      <c r="G20" s="11"/>
      <c r="H20" s="23">
        <v>1760082</v>
      </c>
      <c r="I20" s="16"/>
    </row>
    <row r="21" spans="1:9" ht="21" customHeight="1" x14ac:dyDescent="0.25">
      <c r="A21" s="20" t="s">
        <v>42</v>
      </c>
      <c r="B21" s="2">
        <v>14451984</v>
      </c>
      <c r="C21" s="20"/>
      <c r="D21" s="16">
        <v>10294925</v>
      </c>
      <c r="E21" s="16"/>
      <c r="F21" s="2">
        <v>8598875</v>
      </c>
      <c r="G21" s="11"/>
      <c r="H21" s="23">
        <v>5136759</v>
      </c>
      <c r="I21" s="16"/>
    </row>
    <row r="22" spans="1:9" ht="21" customHeight="1" x14ac:dyDescent="0.25">
      <c r="A22" s="20" t="s">
        <v>46</v>
      </c>
      <c r="B22" s="2">
        <v>19198472</v>
      </c>
      <c r="C22" s="20"/>
      <c r="D22" s="16">
        <v>2620786</v>
      </c>
      <c r="E22" s="16"/>
      <c r="F22" s="2">
        <v>19100669</v>
      </c>
      <c r="G22" s="11"/>
      <c r="H22" s="23">
        <v>2588927</v>
      </c>
      <c r="I22" s="16"/>
    </row>
    <row r="23" spans="1:9" ht="21" customHeight="1" x14ac:dyDescent="0.25">
      <c r="A23" s="20" t="s">
        <v>4</v>
      </c>
      <c r="B23" s="2">
        <v>34203558</v>
      </c>
      <c r="C23" s="20"/>
      <c r="D23" s="16">
        <v>33926329</v>
      </c>
      <c r="E23" s="16"/>
      <c r="F23" s="2">
        <v>21907560</v>
      </c>
      <c r="G23" s="11"/>
      <c r="H23" s="23">
        <v>19218930</v>
      </c>
      <c r="I23" s="16"/>
    </row>
    <row r="24" spans="1:9" ht="21" customHeight="1" thickBot="1" x14ac:dyDescent="0.3">
      <c r="A24" s="18" t="s">
        <v>5</v>
      </c>
      <c r="B24" s="34">
        <f>B9+B10+B13+B14+B15+B12+B17+B18+B19+B20+B21+B23+B22</f>
        <v>4530170750</v>
      </c>
      <c r="C24" s="16"/>
      <c r="D24" s="34">
        <f>D9+D10+D13+D14+D15+D12+D17+D18+D19+D20+D21+D23+D22</f>
        <v>4514484384</v>
      </c>
      <c r="E24" s="16"/>
      <c r="F24" s="34">
        <f>F9+F10+F13+F14+F15+F12+F17+F18+F19+F20+F21+F23+F22</f>
        <v>3943017201</v>
      </c>
      <c r="G24" s="11"/>
      <c r="H24" s="34">
        <f>H9+H10+H13+H14+H15+H12+H17+H18+H19+H20+H21+H23+H22</f>
        <v>3930605999</v>
      </c>
      <c r="I24" s="16"/>
    </row>
    <row r="25" spans="1:9" ht="21" customHeight="1" thickTop="1" x14ac:dyDescent="0.3">
      <c r="A25" s="42"/>
      <c r="B25" s="2"/>
      <c r="D25" s="2"/>
      <c r="E25" s="16"/>
      <c r="F25" s="2"/>
      <c r="G25" s="11"/>
      <c r="I25" s="16"/>
    </row>
    <row r="26" spans="1:9" ht="21" customHeight="1" x14ac:dyDescent="0.25">
      <c r="B26" s="2"/>
      <c r="C26" s="2"/>
      <c r="D26" s="2"/>
      <c r="E26" s="2"/>
      <c r="F26" s="2"/>
      <c r="G26" s="2"/>
      <c r="I26" s="16"/>
    </row>
    <row r="27" spans="1:9" ht="21" customHeight="1" x14ac:dyDescent="0.25">
      <c r="B27" s="2"/>
      <c r="D27" s="2"/>
      <c r="E27" s="16"/>
      <c r="F27" s="2"/>
      <c r="G27" s="11"/>
      <c r="I27" s="16"/>
    </row>
    <row r="28" spans="1:9" ht="21" customHeight="1" x14ac:dyDescent="0.25">
      <c r="B28" s="2"/>
      <c r="D28" s="2"/>
      <c r="E28" s="16"/>
      <c r="F28" s="2"/>
      <c r="G28" s="11"/>
      <c r="I28" s="16"/>
    </row>
    <row r="29" spans="1:9" ht="21" customHeight="1" x14ac:dyDescent="0.25">
      <c r="B29" s="2"/>
      <c r="D29" s="2"/>
      <c r="E29" s="16"/>
      <c r="F29" s="2"/>
      <c r="G29" s="11"/>
      <c r="I29" s="16"/>
    </row>
    <row r="30" spans="1:9" ht="21" customHeight="1" x14ac:dyDescent="0.25">
      <c r="B30" s="2"/>
      <c r="D30" s="2"/>
      <c r="E30" s="16"/>
      <c r="F30" s="2"/>
      <c r="G30" s="11"/>
      <c r="I30" s="16"/>
    </row>
    <row r="31" spans="1:9" ht="21" customHeight="1" x14ac:dyDescent="0.25">
      <c r="B31" s="2"/>
      <c r="D31" s="2"/>
      <c r="E31" s="16"/>
      <c r="F31" s="2"/>
      <c r="G31" s="11"/>
      <c r="I31" s="16"/>
    </row>
    <row r="32" spans="1:9" ht="21" customHeight="1" x14ac:dyDescent="0.25">
      <c r="B32" s="2"/>
      <c r="D32" s="2"/>
      <c r="E32" s="16"/>
      <c r="F32" s="2"/>
      <c r="G32" s="11"/>
      <c r="I32" s="16"/>
    </row>
    <row r="33" spans="1:9" ht="21" customHeight="1" x14ac:dyDescent="0.25">
      <c r="B33" s="2"/>
      <c r="D33" s="2"/>
      <c r="E33" s="16"/>
      <c r="F33" s="2"/>
      <c r="G33" s="11"/>
      <c r="I33" s="16"/>
    </row>
    <row r="34" spans="1:9" ht="21" customHeight="1" x14ac:dyDescent="0.25">
      <c r="B34" s="2"/>
      <c r="D34" s="2"/>
      <c r="E34" s="16"/>
      <c r="F34" s="2"/>
      <c r="G34" s="11"/>
      <c r="I34" s="16"/>
    </row>
    <row r="35" spans="1:9" ht="21" customHeight="1" x14ac:dyDescent="0.25">
      <c r="B35" s="2"/>
      <c r="D35" s="2"/>
      <c r="E35" s="16"/>
      <c r="F35" s="2"/>
      <c r="G35" s="11"/>
      <c r="I35" s="16"/>
    </row>
    <row r="36" spans="1:9" ht="21" customHeight="1" x14ac:dyDescent="0.25">
      <c r="B36" s="2"/>
      <c r="D36" s="2"/>
      <c r="E36" s="16"/>
      <c r="F36" s="2"/>
      <c r="G36" s="11"/>
      <c r="I36" s="16"/>
    </row>
    <row r="37" spans="1:9" ht="21" customHeight="1" x14ac:dyDescent="0.25">
      <c r="B37" s="2"/>
      <c r="D37" s="2"/>
      <c r="E37" s="16"/>
      <c r="F37" s="2"/>
      <c r="G37" s="11"/>
      <c r="I37" s="16"/>
    </row>
    <row r="38" spans="1:9" ht="21" customHeight="1" x14ac:dyDescent="0.25">
      <c r="B38" s="2"/>
      <c r="D38" s="2"/>
      <c r="E38" s="16"/>
      <c r="F38" s="2"/>
      <c r="G38" s="11"/>
      <c r="I38" s="16"/>
    </row>
    <row r="39" spans="1:9" ht="21" customHeight="1" x14ac:dyDescent="0.25">
      <c r="B39" s="2"/>
      <c r="D39" s="2"/>
      <c r="E39" s="16"/>
      <c r="F39" s="2"/>
      <c r="G39" s="11"/>
      <c r="I39" s="16"/>
    </row>
    <row r="40" spans="1:9" ht="21" customHeight="1" x14ac:dyDescent="0.25">
      <c r="B40" s="2"/>
      <c r="D40" s="2"/>
      <c r="E40" s="16"/>
      <c r="F40" s="2"/>
      <c r="G40" s="11"/>
      <c r="I40" s="16"/>
    </row>
    <row r="41" spans="1:9" ht="21" customHeight="1" x14ac:dyDescent="0.25">
      <c r="B41" s="2"/>
      <c r="D41" s="2"/>
      <c r="E41" s="16"/>
      <c r="F41" s="2"/>
      <c r="G41" s="11"/>
      <c r="I41" s="16"/>
    </row>
    <row r="42" spans="1:9" ht="21" customHeight="1" x14ac:dyDescent="0.25">
      <c r="B42" s="2"/>
      <c r="D42" s="2"/>
      <c r="E42" s="16"/>
      <c r="F42" s="2"/>
      <c r="G42" s="11"/>
      <c r="I42" s="16"/>
    </row>
    <row r="43" spans="1:9" ht="21" customHeight="1" x14ac:dyDescent="0.25">
      <c r="B43" s="2"/>
      <c r="D43" s="2"/>
      <c r="E43" s="16"/>
      <c r="F43" s="2"/>
      <c r="G43" s="11"/>
      <c r="I43" s="16"/>
    </row>
    <row r="44" spans="1:9" ht="21" customHeight="1" x14ac:dyDescent="0.25">
      <c r="B44" s="2"/>
      <c r="D44" s="2"/>
      <c r="E44" s="16"/>
      <c r="F44" s="2"/>
      <c r="G44" s="11"/>
      <c r="I44" s="16"/>
    </row>
    <row r="45" spans="1:9" ht="21" customHeight="1" x14ac:dyDescent="0.25">
      <c r="B45" s="2"/>
      <c r="D45" s="2"/>
      <c r="E45" s="16"/>
      <c r="F45" s="2"/>
      <c r="G45" s="11"/>
      <c r="I45" s="16"/>
    </row>
    <row r="46" spans="1:9" ht="21" customHeight="1" x14ac:dyDescent="0.25">
      <c r="B46" s="2"/>
      <c r="D46" s="2"/>
      <c r="E46" s="16"/>
      <c r="F46" s="2"/>
      <c r="G46" s="11"/>
      <c r="I46" s="16"/>
    </row>
    <row r="47" spans="1:9" ht="21" customHeight="1" x14ac:dyDescent="0.25">
      <c r="B47" s="2"/>
      <c r="D47" s="2"/>
      <c r="E47" s="16"/>
      <c r="F47" s="2"/>
      <c r="G47" s="11"/>
      <c r="I47" s="16"/>
    </row>
    <row r="48" spans="1:9" ht="21" customHeight="1" x14ac:dyDescent="0.25">
      <c r="A48" s="8" t="s">
        <v>7</v>
      </c>
      <c r="B48" s="35"/>
      <c r="C48" s="8"/>
      <c r="D48" s="35"/>
      <c r="E48" s="16"/>
      <c r="F48" s="2"/>
      <c r="G48" s="11"/>
      <c r="I48" s="16"/>
    </row>
    <row r="49" spans="1:9" ht="21" customHeight="1" x14ac:dyDescent="0.25">
      <c r="A49" s="12" t="s">
        <v>8</v>
      </c>
      <c r="B49" s="2">
        <v>3184855813</v>
      </c>
      <c r="C49" s="12"/>
      <c r="D49" s="10">
        <v>3184283391</v>
      </c>
      <c r="E49" s="16"/>
      <c r="F49" s="2">
        <v>2687981477</v>
      </c>
      <c r="G49" s="11"/>
      <c r="H49" s="2">
        <v>2699887528</v>
      </c>
      <c r="I49" s="16"/>
    </row>
    <row r="50" spans="1:9" ht="21" customHeight="1" x14ac:dyDescent="0.25">
      <c r="A50" s="9" t="s">
        <v>45</v>
      </c>
      <c r="B50" s="2">
        <v>316210236</v>
      </c>
      <c r="C50" s="9"/>
      <c r="D50" s="10">
        <v>334219180</v>
      </c>
      <c r="E50" s="16"/>
      <c r="F50" s="2">
        <v>301217268</v>
      </c>
      <c r="G50" s="11"/>
      <c r="H50" s="2">
        <v>309526062</v>
      </c>
      <c r="I50" s="16"/>
    </row>
    <row r="51" spans="1:9" ht="21" customHeight="1" x14ac:dyDescent="0.25">
      <c r="A51" s="9" t="s">
        <v>33</v>
      </c>
      <c r="B51" s="2">
        <v>8117314</v>
      </c>
      <c r="C51" s="9"/>
      <c r="D51" s="10">
        <v>9155613</v>
      </c>
      <c r="E51" s="16"/>
      <c r="F51" s="2">
        <v>8109908</v>
      </c>
      <c r="G51" s="11"/>
      <c r="H51" s="2">
        <v>9154297</v>
      </c>
      <c r="I51" s="16"/>
    </row>
    <row r="52" spans="1:9" ht="21" customHeight="1" x14ac:dyDescent="0.25">
      <c r="A52" s="9" t="s">
        <v>49</v>
      </c>
      <c r="B52" s="2"/>
      <c r="C52" s="9"/>
      <c r="D52" s="10"/>
      <c r="E52" s="16"/>
      <c r="F52" s="2"/>
      <c r="G52" s="11"/>
      <c r="I52" s="16"/>
    </row>
    <row r="53" spans="1:9" ht="21" customHeight="1" x14ac:dyDescent="0.25">
      <c r="A53" s="28" t="s">
        <v>48</v>
      </c>
      <c r="B53" s="2">
        <v>19399200</v>
      </c>
      <c r="C53" s="9"/>
      <c r="D53" s="2">
        <v>18383683</v>
      </c>
      <c r="E53" s="16"/>
      <c r="F53" s="2">
        <v>18909486</v>
      </c>
      <c r="G53" s="11"/>
      <c r="H53" s="2">
        <v>17858498</v>
      </c>
      <c r="I53" s="16"/>
    </row>
    <row r="54" spans="1:9" ht="21" customHeight="1" x14ac:dyDescent="0.25">
      <c r="A54" s="9" t="s">
        <v>25</v>
      </c>
      <c r="B54" s="2">
        <v>94148661</v>
      </c>
      <c r="C54" s="9"/>
      <c r="D54" s="2">
        <v>63461975</v>
      </c>
      <c r="E54" s="16"/>
      <c r="F54" s="2">
        <v>92578542</v>
      </c>
      <c r="G54" s="11"/>
      <c r="H54" s="2">
        <v>62712103</v>
      </c>
      <c r="I54" s="16"/>
    </row>
    <row r="55" spans="1:9" ht="21" customHeight="1" x14ac:dyDescent="0.25">
      <c r="A55" s="9" t="s">
        <v>26</v>
      </c>
      <c r="B55" s="2">
        <v>204574351</v>
      </c>
      <c r="C55" s="9"/>
      <c r="D55" s="2">
        <v>212504715</v>
      </c>
      <c r="E55" s="16"/>
      <c r="F55" s="2">
        <v>203392010</v>
      </c>
      <c r="G55" s="11"/>
      <c r="H55" s="2">
        <v>211509881</v>
      </c>
      <c r="I55" s="16"/>
    </row>
    <row r="56" spans="1:9" ht="21" customHeight="1" x14ac:dyDescent="0.25">
      <c r="A56" s="9" t="s">
        <v>34</v>
      </c>
      <c r="B56" s="2">
        <v>35305424</v>
      </c>
      <c r="C56" s="9"/>
      <c r="D56" s="2">
        <v>34426203</v>
      </c>
      <c r="E56" s="16"/>
      <c r="F56" s="2">
        <v>31853617</v>
      </c>
      <c r="G56" s="11"/>
      <c r="H56" s="2">
        <v>31081236</v>
      </c>
      <c r="I56" s="16"/>
    </row>
    <row r="57" spans="1:9" ht="21" customHeight="1" x14ac:dyDescent="0.25">
      <c r="A57" s="9" t="s">
        <v>43</v>
      </c>
      <c r="B57" s="2">
        <v>38935</v>
      </c>
      <c r="C57" s="9"/>
      <c r="D57" s="2">
        <v>29637</v>
      </c>
      <c r="E57" s="16"/>
      <c r="F57" s="2">
        <v>0</v>
      </c>
      <c r="G57" s="11"/>
      <c r="H57" s="2">
        <v>0</v>
      </c>
      <c r="I57" s="16"/>
    </row>
    <row r="58" spans="1:9" ht="21" customHeight="1" x14ac:dyDescent="0.25">
      <c r="A58" s="9" t="s">
        <v>9</v>
      </c>
      <c r="B58" s="2">
        <v>120302723</v>
      </c>
      <c r="C58" s="9"/>
      <c r="D58" s="2">
        <v>127189954</v>
      </c>
      <c r="E58" s="16"/>
      <c r="F58" s="2">
        <v>82470984</v>
      </c>
      <c r="G58" s="11"/>
      <c r="H58" s="2">
        <v>84619386</v>
      </c>
      <c r="I58" s="16"/>
    </row>
    <row r="59" spans="1:9" ht="21" customHeight="1" x14ac:dyDescent="0.25">
      <c r="A59" s="13" t="s">
        <v>10</v>
      </c>
      <c r="B59" s="33">
        <f>SUM(B49:B58)</f>
        <v>3982952657</v>
      </c>
      <c r="C59" s="13"/>
      <c r="D59" s="33">
        <f>SUM(D49:D58)</f>
        <v>3983654351</v>
      </c>
      <c r="E59" s="16"/>
      <c r="F59" s="33">
        <f>SUM(F49:F58)</f>
        <v>3426513292</v>
      </c>
      <c r="G59" s="11"/>
      <c r="H59" s="33">
        <f>SUM(H49:H58)</f>
        <v>3426348991</v>
      </c>
      <c r="I59" s="16"/>
    </row>
    <row r="60" spans="1:9" ht="21" customHeight="1" x14ac:dyDescent="0.25">
      <c r="A60" s="13"/>
      <c r="B60" s="32"/>
      <c r="C60" s="13"/>
      <c r="D60" s="32"/>
      <c r="E60" s="16"/>
      <c r="F60" s="2"/>
      <c r="G60" s="11"/>
      <c r="I60" s="16"/>
    </row>
    <row r="61" spans="1:9" ht="21" customHeight="1" x14ac:dyDescent="0.25">
      <c r="A61" s="9" t="s">
        <v>11</v>
      </c>
      <c r="B61" s="2"/>
      <c r="C61" s="2"/>
      <c r="D61" s="2"/>
      <c r="E61" s="2"/>
      <c r="F61" s="2"/>
      <c r="G61" s="2"/>
      <c r="I61" s="16"/>
    </row>
    <row r="62" spans="1:9" ht="21" customHeight="1" x14ac:dyDescent="0.25">
      <c r="A62" s="12" t="s">
        <v>12</v>
      </c>
      <c r="B62" s="29"/>
      <c r="C62" s="12"/>
      <c r="D62" s="29"/>
      <c r="E62" s="16"/>
      <c r="F62" s="2"/>
      <c r="G62" s="11"/>
      <c r="I62" s="16"/>
    </row>
    <row r="63" spans="1:9" ht="21" customHeight="1" x14ac:dyDescent="0.25">
      <c r="A63" s="13" t="s">
        <v>51</v>
      </c>
      <c r="B63" s="32"/>
      <c r="C63" s="13"/>
      <c r="D63" s="32"/>
      <c r="E63" s="16"/>
      <c r="F63" s="2"/>
      <c r="G63" s="11"/>
      <c r="I63" s="16"/>
    </row>
    <row r="64" spans="1:9" ht="21" customHeight="1" thickBot="1" x14ac:dyDescent="0.3">
      <c r="A64" s="15" t="s">
        <v>38</v>
      </c>
      <c r="B64" s="36">
        <v>16550</v>
      </c>
      <c r="C64" s="15"/>
      <c r="D64" s="36">
        <v>16550</v>
      </c>
      <c r="E64" s="16"/>
      <c r="F64" s="36">
        <v>16550</v>
      </c>
      <c r="G64" s="11"/>
      <c r="H64" s="36">
        <v>16550</v>
      </c>
      <c r="I64" s="16"/>
    </row>
    <row r="65" spans="1:9" ht="21" customHeight="1" thickTop="1" thickBot="1" x14ac:dyDescent="0.3">
      <c r="A65" s="15" t="s">
        <v>35</v>
      </c>
      <c r="B65" s="36">
        <v>39983450</v>
      </c>
      <c r="C65" s="15"/>
      <c r="D65" s="36">
        <v>39983450</v>
      </c>
      <c r="E65" s="16"/>
      <c r="F65" s="36">
        <v>39983450</v>
      </c>
      <c r="G65" s="11"/>
      <c r="H65" s="36">
        <v>39983450</v>
      </c>
      <c r="I65" s="16"/>
    </row>
    <row r="66" spans="1:9" ht="21" customHeight="1" thickTop="1" x14ac:dyDescent="0.25">
      <c r="A66" s="13" t="s">
        <v>13</v>
      </c>
      <c r="B66" s="32"/>
      <c r="C66" s="13"/>
      <c r="D66" s="32"/>
      <c r="E66" s="16"/>
      <c r="F66" s="2"/>
      <c r="G66" s="11"/>
      <c r="I66" s="16"/>
    </row>
    <row r="67" spans="1:9" ht="21" customHeight="1" x14ac:dyDescent="0.25">
      <c r="A67" s="15" t="s">
        <v>36</v>
      </c>
      <c r="B67" s="2">
        <v>19088429</v>
      </c>
      <c r="C67" s="15"/>
      <c r="D67" s="10">
        <v>19088429</v>
      </c>
      <c r="E67" s="16"/>
      <c r="F67" s="2">
        <v>19088429</v>
      </c>
      <c r="G67" s="11"/>
      <c r="H67" s="2">
        <v>19088429</v>
      </c>
      <c r="I67" s="16"/>
    </row>
    <row r="68" spans="1:9" ht="21" customHeight="1" x14ac:dyDescent="0.25">
      <c r="A68" s="9" t="s">
        <v>40</v>
      </c>
      <c r="B68" s="2">
        <v>56346232</v>
      </c>
      <c r="C68" s="9"/>
      <c r="D68" s="10">
        <v>56346232</v>
      </c>
      <c r="E68" s="16"/>
      <c r="F68" s="2">
        <v>56346232</v>
      </c>
      <c r="G68" s="11"/>
      <c r="H68" s="2">
        <v>56346232</v>
      </c>
      <c r="I68" s="16"/>
    </row>
    <row r="69" spans="1:9" ht="21" customHeight="1" x14ac:dyDescent="0.25">
      <c r="A69" s="9" t="s">
        <v>27</v>
      </c>
      <c r="B69" s="2">
        <v>48028564</v>
      </c>
      <c r="C69" s="9"/>
      <c r="D69" s="10">
        <v>44270288</v>
      </c>
      <c r="E69" s="16"/>
      <c r="F69" s="2">
        <v>46187512</v>
      </c>
      <c r="G69" s="11"/>
      <c r="H69" s="2">
        <v>45594835</v>
      </c>
      <c r="I69" s="16"/>
    </row>
    <row r="70" spans="1:9" ht="21" customHeight="1" x14ac:dyDescent="0.25">
      <c r="A70" s="9" t="s">
        <v>14</v>
      </c>
      <c r="B70" s="2"/>
      <c r="C70" s="9"/>
      <c r="D70" s="2"/>
      <c r="E70" s="16"/>
      <c r="F70" s="2"/>
      <c r="G70" s="21"/>
      <c r="I70" s="16"/>
    </row>
    <row r="71" spans="1:9" ht="21" customHeight="1" x14ac:dyDescent="0.25">
      <c r="A71" s="13" t="s">
        <v>15</v>
      </c>
      <c r="B71" s="2"/>
      <c r="C71" s="13"/>
      <c r="D71" s="32"/>
      <c r="E71" s="16"/>
      <c r="F71" s="2"/>
      <c r="I71" s="16"/>
    </row>
    <row r="72" spans="1:9" ht="21" customHeight="1" x14ac:dyDescent="0.25">
      <c r="A72" s="15" t="s">
        <v>20</v>
      </c>
      <c r="B72" s="2">
        <v>28500000</v>
      </c>
      <c r="C72" s="14"/>
      <c r="D72" s="2">
        <v>28000000</v>
      </c>
      <c r="E72" s="16"/>
      <c r="F72" s="2">
        <v>28500000</v>
      </c>
      <c r="G72" s="11"/>
      <c r="H72" s="2">
        <v>28000000</v>
      </c>
      <c r="I72" s="16"/>
    </row>
    <row r="73" spans="1:9" ht="21" customHeight="1" x14ac:dyDescent="0.25">
      <c r="A73" s="15" t="s">
        <v>19</v>
      </c>
      <c r="B73" s="2">
        <v>126500000</v>
      </c>
      <c r="C73" s="14"/>
      <c r="D73" s="2">
        <v>126500000</v>
      </c>
      <c r="E73" s="16"/>
      <c r="F73" s="2">
        <v>126500000</v>
      </c>
      <c r="G73" s="11"/>
      <c r="H73" s="2">
        <v>126500000</v>
      </c>
      <c r="I73" s="16"/>
    </row>
    <row r="74" spans="1:9" ht="21" customHeight="1" x14ac:dyDescent="0.25">
      <c r="A74" s="13" t="s">
        <v>16</v>
      </c>
      <c r="B74" s="37">
        <v>266868678</v>
      </c>
      <c r="C74" s="13"/>
      <c r="D74" s="43">
        <v>254769825</v>
      </c>
      <c r="E74" s="16"/>
      <c r="F74" s="37">
        <v>239881736</v>
      </c>
      <c r="G74" s="11"/>
      <c r="H74" s="37">
        <v>228727512</v>
      </c>
      <c r="I74" s="16"/>
    </row>
    <row r="75" spans="1:9" ht="21" customHeight="1" x14ac:dyDescent="0.25">
      <c r="A75" s="13" t="s">
        <v>37</v>
      </c>
      <c r="B75" s="2">
        <f>SUM(B67:B74)</f>
        <v>545331903</v>
      </c>
      <c r="C75" s="13"/>
      <c r="D75" s="2">
        <f>SUM(D67:D74)</f>
        <v>528974774</v>
      </c>
      <c r="E75" s="25"/>
      <c r="F75" s="2">
        <f>SUM(F67:F74)</f>
        <v>516503909</v>
      </c>
      <c r="G75" s="11"/>
      <c r="H75" s="2">
        <f>SUM(H67:H74)</f>
        <v>504257008</v>
      </c>
      <c r="I75" s="16"/>
    </row>
    <row r="76" spans="1:9" ht="21" customHeight="1" x14ac:dyDescent="0.25">
      <c r="A76" s="9" t="s">
        <v>28</v>
      </c>
      <c r="B76" s="2">
        <v>1886190</v>
      </c>
      <c r="C76" s="27"/>
      <c r="D76" s="37">
        <v>1855259</v>
      </c>
      <c r="E76" s="16"/>
      <c r="F76" s="37">
        <v>0</v>
      </c>
      <c r="G76" s="11"/>
      <c r="H76" s="37">
        <v>0</v>
      </c>
      <c r="I76" s="26"/>
    </row>
    <row r="77" spans="1:9" ht="21" customHeight="1" x14ac:dyDescent="0.25">
      <c r="A77" s="13" t="s">
        <v>18</v>
      </c>
      <c r="B77" s="33">
        <f>SUM(B75:B76)</f>
        <v>547218093</v>
      </c>
      <c r="C77" s="13"/>
      <c r="D77" s="17">
        <f>SUM(D75:D76)</f>
        <v>530830033</v>
      </c>
      <c r="E77" s="16"/>
      <c r="F77" s="33">
        <f>SUM(F75:F76)</f>
        <v>516503909</v>
      </c>
      <c r="G77" s="11"/>
      <c r="H77" s="33">
        <f>SUM(H75:H76)</f>
        <v>504257008</v>
      </c>
      <c r="I77" s="16"/>
    </row>
    <row r="78" spans="1:9" ht="21" customHeight="1" thickBot="1" x14ac:dyDescent="0.3">
      <c r="A78" s="19" t="s">
        <v>29</v>
      </c>
      <c r="B78" s="36">
        <f>+B59+B77</f>
        <v>4530170750</v>
      </c>
      <c r="C78" s="19"/>
      <c r="D78" s="22">
        <f>+D59+D77</f>
        <v>4514484384</v>
      </c>
      <c r="E78" s="16"/>
      <c r="F78" s="36">
        <f>+F59+F77</f>
        <v>3943017201</v>
      </c>
      <c r="G78" s="11"/>
      <c r="H78" s="36">
        <f>+H59+H77</f>
        <v>3930605999</v>
      </c>
      <c r="I78" s="16"/>
    </row>
    <row r="79" spans="1:9" ht="21" customHeight="1" thickTop="1" x14ac:dyDescent="0.25">
      <c r="B79" s="38"/>
      <c r="C79" s="38"/>
      <c r="D79" s="38"/>
      <c r="E79" s="38"/>
      <c r="F79" s="38"/>
      <c r="G79" s="38"/>
      <c r="H79" s="38"/>
    </row>
    <row r="80" spans="1:9" ht="21" customHeight="1" x14ac:dyDescent="0.25">
      <c r="A80" s="39"/>
      <c r="B80" s="38"/>
      <c r="C80" s="38"/>
      <c r="D80" s="38"/>
      <c r="E80" s="38"/>
      <c r="F80" s="38"/>
      <c r="G80" s="38"/>
      <c r="H80" s="38"/>
    </row>
    <row r="81" spans="2:8" ht="21" customHeight="1" x14ac:dyDescent="0.25">
      <c r="B81" s="38"/>
      <c r="D81" s="38"/>
      <c r="F81" s="38"/>
      <c r="H81" s="38"/>
    </row>
  </sheetData>
  <sheetProtection algorithmName="SHA-512" hashValue="dmZz/qYHuSr/dfKB8j6qtT5q45qW75RZ7orVoRiINN8kM78A539Ag7UYf4w/QCPF7+j66Q3RS5mjZEwAkQCLyQ==" saltValue="Uq9Wj69A6m44wFjrbxDSKg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DF83-8895-4CBC-8A57-D72713D41880}">
  <dimension ref="A1:R69"/>
  <sheetViews>
    <sheetView zoomScale="90" zoomScaleNormal="90" workbookViewId="0">
      <pane xSplit="6" ySplit="8" topLeftCell="G9" activePane="bottomRight" state="frozen"/>
      <selection activeCell="D87" sqref="D87"/>
      <selection pane="topRight" activeCell="D87" sqref="D87"/>
      <selection pane="bottomLeft" activeCell="D87" sqref="D87"/>
      <selection pane="bottomRight" activeCell="K20" sqref="K20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26953125" style="45" customWidth="1"/>
    <col min="7" max="7" width="15" style="89" customWidth="1"/>
    <col min="8" max="8" width="1.7265625" style="45" customWidth="1"/>
    <col min="9" max="9" width="14.453125" style="89" customWidth="1"/>
    <col min="10" max="10" width="1.7265625" style="45" customWidth="1"/>
    <col min="11" max="11" width="14.26953125" style="45" customWidth="1"/>
    <col min="12" max="12" width="1.7265625" style="45" customWidth="1"/>
    <col min="13" max="13" width="14.54296875" style="89" customWidth="1"/>
    <col min="14" max="14" width="1.7265625" style="45" customWidth="1"/>
    <col min="15" max="15" width="13.7265625" style="89" customWidth="1"/>
    <col min="16" max="16" width="1.7265625" style="45" customWidth="1"/>
    <col min="17" max="17" width="16" style="45" customWidth="1"/>
    <col min="18" max="18" width="14.26953125" style="48" bestFit="1" customWidth="1"/>
    <col min="19" max="256" width="9.26953125" style="45"/>
    <col min="257" max="257" width="0.453125" style="45" customWidth="1"/>
    <col min="258" max="261" width="1.7265625" style="45" customWidth="1"/>
    <col min="262" max="262" width="56.26953125" style="45" customWidth="1"/>
    <col min="263" max="263" width="15" style="45" customWidth="1"/>
    <col min="264" max="264" width="1.7265625" style="45" customWidth="1"/>
    <col min="265" max="265" width="14.453125" style="45" customWidth="1"/>
    <col min="266" max="266" width="1.7265625" style="45" customWidth="1"/>
    <col min="267" max="267" width="14.26953125" style="45" customWidth="1"/>
    <col min="268" max="268" width="1.7265625" style="45" customWidth="1"/>
    <col min="269" max="269" width="14.54296875" style="45" customWidth="1"/>
    <col min="270" max="270" width="1.7265625" style="45" customWidth="1"/>
    <col min="271" max="271" width="13.7265625" style="45" customWidth="1"/>
    <col min="272" max="272" width="1.7265625" style="45" customWidth="1"/>
    <col min="273" max="273" width="16" style="45" customWidth="1"/>
    <col min="274" max="274" width="14.26953125" style="45" bestFit="1" customWidth="1"/>
    <col min="275" max="512" width="9.26953125" style="45"/>
    <col min="513" max="513" width="0.453125" style="45" customWidth="1"/>
    <col min="514" max="517" width="1.7265625" style="45" customWidth="1"/>
    <col min="518" max="518" width="56.26953125" style="45" customWidth="1"/>
    <col min="519" max="519" width="15" style="45" customWidth="1"/>
    <col min="520" max="520" width="1.7265625" style="45" customWidth="1"/>
    <col min="521" max="521" width="14.453125" style="45" customWidth="1"/>
    <col min="522" max="522" width="1.7265625" style="45" customWidth="1"/>
    <col min="523" max="523" width="14.26953125" style="45" customWidth="1"/>
    <col min="524" max="524" width="1.7265625" style="45" customWidth="1"/>
    <col min="525" max="525" width="14.54296875" style="45" customWidth="1"/>
    <col min="526" max="526" width="1.7265625" style="45" customWidth="1"/>
    <col min="527" max="527" width="13.7265625" style="45" customWidth="1"/>
    <col min="528" max="528" width="1.7265625" style="45" customWidth="1"/>
    <col min="529" max="529" width="16" style="45" customWidth="1"/>
    <col min="530" max="530" width="14.26953125" style="45" bestFit="1" customWidth="1"/>
    <col min="531" max="768" width="9.26953125" style="45"/>
    <col min="769" max="769" width="0.453125" style="45" customWidth="1"/>
    <col min="770" max="773" width="1.7265625" style="45" customWidth="1"/>
    <col min="774" max="774" width="56.26953125" style="45" customWidth="1"/>
    <col min="775" max="775" width="15" style="45" customWidth="1"/>
    <col min="776" max="776" width="1.7265625" style="45" customWidth="1"/>
    <col min="777" max="777" width="14.453125" style="45" customWidth="1"/>
    <col min="778" max="778" width="1.7265625" style="45" customWidth="1"/>
    <col min="779" max="779" width="14.26953125" style="45" customWidth="1"/>
    <col min="780" max="780" width="1.7265625" style="45" customWidth="1"/>
    <col min="781" max="781" width="14.54296875" style="45" customWidth="1"/>
    <col min="782" max="782" width="1.7265625" style="45" customWidth="1"/>
    <col min="783" max="783" width="13.7265625" style="45" customWidth="1"/>
    <col min="784" max="784" width="1.7265625" style="45" customWidth="1"/>
    <col min="785" max="785" width="16" style="45" customWidth="1"/>
    <col min="786" max="786" width="14.26953125" style="45" bestFit="1" customWidth="1"/>
    <col min="787" max="1024" width="9.26953125" style="45"/>
    <col min="1025" max="1025" width="0.453125" style="45" customWidth="1"/>
    <col min="1026" max="1029" width="1.7265625" style="45" customWidth="1"/>
    <col min="1030" max="1030" width="56.26953125" style="45" customWidth="1"/>
    <col min="1031" max="1031" width="15" style="45" customWidth="1"/>
    <col min="1032" max="1032" width="1.7265625" style="45" customWidth="1"/>
    <col min="1033" max="1033" width="14.453125" style="45" customWidth="1"/>
    <col min="1034" max="1034" width="1.7265625" style="45" customWidth="1"/>
    <col min="1035" max="1035" width="14.26953125" style="45" customWidth="1"/>
    <col min="1036" max="1036" width="1.7265625" style="45" customWidth="1"/>
    <col min="1037" max="1037" width="14.54296875" style="45" customWidth="1"/>
    <col min="1038" max="1038" width="1.7265625" style="45" customWidth="1"/>
    <col min="1039" max="1039" width="13.7265625" style="45" customWidth="1"/>
    <col min="1040" max="1040" width="1.7265625" style="45" customWidth="1"/>
    <col min="1041" max="1041" width="16" style="45" customWidth="1"/>
    <col min="1042" max="1042" width="14.26953125" style="45" bestFit="1" customWidth="1"/>
    <col min="1043" max="1280" width="9.26953125" style="45"/>
    <col min="1281" max="1281" width="0.453125" style="45" customWidth="1"/>
    <col min="1282" max="1285" width="1.7265625" style="45" customWidth="1"/>
    <col min="1286" max="1286" width="56.26953125" style="45" customWidth="1"/>
    <col min="1287" max="1287" width="15" style="45" customWidth="1"/>
    <col min="1288" max="1288" width="1.7265625" style="45" customWidth="1"/>
    <col min="1289" max="1289" width="14.453125" style="45" customWidth="1"/>
    <col min="1290" max="1290" width="1.7265625" style="45" customWidth="1"/>
    <col min="1291" max="1291" width="14.26953125" style="45" customWidth="1"/>
    <col min="1292" max="1292" width="1.7265625" style="45" customWidth="1"/>
    <col min="1293" max="1293" width="14.54296875" style="45" customWidth="1"/>
    <col min="1294" max="1294" width="1.7265625" style="45" customWidth="1"/>
    <col min="1295" max="1295" width="13.7265625" style="45" customWidth="1"/>
    <col min="1296" max="1296" width="1.7265625" style="45" customWidth="1"/>
    <col min="1297" max="1297" width="16" style="45" customWidth="1"/>
    <col min="1298" max="1298" width="14.26953125" style="45" bestFit="1" customWidth="1"/>
    <col min="1299" max="1536" width="9.26953125" style="45"/>
    <col min="1537" max="1537" width="0.453125" style="45" customWidth="1"/>
    <col min="1538" max="1541" width="1.7265625" style="45" customWidth="1"/>
    <col min="1542" max="1542" width="56.26953125" style="45" customWidth="1"/>
    <col min="1543" max="1543" width="15" style="45" customWidth="1"/>
    <col min="1544" max="1544" width="1.7265625" style="45" customWidth="1"/>
    <col min="1545" max="1545" width="14.453125" style="45" customWidth="1"/>
    <col min="1546" max="1546" width="1.7265625" style="45" customWidth="1"/>
    <col min="1547" max="1547" width="14.26953125" style="45" customWidth="1"/>
    <col min="1548" max="1548" width="1.7265625" style="45" customWidth="1"/>
    <col min="1549" max="1549" width="14.54296875" style="45" customWidth="1"/>
    <col min="1550" max="1550" width="1.7265625" style="45" customWidth="1"/>
    <col min="1551" max="1551" width="13.7265625" style="45" customWidth="1"/>
    <col min="1552" max="1552" width="1.7265625" style="45" customWidth="1"/>
    <col min="1553" max="1553" width="16" style="45" customWidth="1"/>
    <col min="1554" max="1554" width="14.26953125" style="45" bestFit="1" customWidth="1"/>
    <col min="1555" max="1792" width="9.26953125" style="45"/>
    <col min="1793" max="1793" width="0.453125" style="45" customWidth="1"/>
    <col min="1794" max="1797" width="1.7265625" style="45" customWidth="1"/>
    <col min="1798" max="1798" width="56.26953125" style="45" customWidth="1"/>
    <col min="1799" max="1799" width="15" style="45" customWidth="1"/>
    <col min="1800" max="1800" width="1.7265625" style="45" customWidth="1"/>
    <col min="1801" max="1801" width="14.453125" style="45" customWidth="1"/>
    <col min="1802" max="1802" width="1.7265625" style="45" customWidth="1"/>
    <col min="1803" max="1803" width="14.26953125" style="45" customWidth="1"/>
    <col min="1804" max="1804" width="1.7265625" style="45" customWidth="1"/>
    <col min="1805" max="1805" width="14.54296875" style="45" customWidth="1"/>
    <col min="1806" max="1806" width="1.7265625" style="45" customWidth="1"/>
    <col min="1807" max="1807" width="13.7265625" style="45" customWidth="1"/>
    <col min="1808" max="1808" width="1.7265625" style="45" customWidth="1"/>
    <col min="1809" max="1809" width="16" style="45" customWidth="1"/>
    <col min="1810" max="1810" width="14.26953125" style="45" bestFit="1" customWidth="1"/>
    <col min="1811" max="2048" width="9.26953125" style="45"/>
    <col min="2049" max="2049" width="0.453125" style="45" customWidth="1"/>
    <col min="2050" max="2053" width="1.7265625" style="45" customWidth="1"/>
    <col min="2054" max="2054" width="56.26953125" style="45" customWidth="1"/>
    <col min="2055" max="2055" width="15" style="45" customWidth="1"/>
    <col min="2056" max="2056" width="1.7265625" style="45" customWidth="1"/>
    <col min="2057" max="2057" width="14.453125" style="45" customWidth="1"/>
    <col min="2058" max="2058" width="1.7265625" style="45" customWidth="1"/>
    <col min="2059" max="2059" width="14.26953125" style="45" customWidth="1"/>
    <col min="2060" max="2060" width="1.7265625" style="45" customWidth="1"/>
    <col min="2061" max="2061" width="14.54296875" style="45" customWidth="1"/>
    <col min="2062" max="2062" width="1.7265625" style="45" customWidth="1"/>
    <col min="2063" max="2063" width="13.7265625" style="45" customWidth="1"/>
    <col min="2064" max="2064" width="1.7265625" style="45" customWidth="1"/>
    <col min="2065" max="2065" width="16" style="45" customWidth="1"/>
    <col min="2066" max="2066" width="14.26953125" style="45" bestFit="1" customWidth="1"/>
    <col min="2067" max="2304" width="9.26953125" style="45"/>
    <col min="2305" max="2305" width="0.453125" style="45" customWidth="1"/>
    <col min="2306" max="2309" width="1.7265625" style="45" customWidth="1"/>
    <col min="2310" max="2310" width="56.26953125" style="45" customWidth="1"/>
    <col min="2311" max="2311" width="15" style="45" customWidth="1"/>
    <col min="2312" max="2312" width="1.7265625" style="45" customWidth="1"/>
    <col min="2313" max="2313" width="14.453125" style="45" customWidth="1"/>
    <col min="2314" max="2314" width="1.7265625" style="45" customWidth="1"/>
    <col min="2315" max="2315" width="14.26953125" style="45" customWidth="1"/>
    <col min="2316" max="2316" width="1.7265625" style="45" customWidth="1"/>
    <col min="2317" max="2317" width="14.54296875" style="45" customWidth="1"/>
    <col min="2318" max="2318" width="1.7265625" style="45" customWidth="1"/>
    <col min="2319" max="2319" width="13.7265625" style="45" customWidth="1"/>
    <col min="2320" max="2320" width="1.7265625" style="45" customWidth="1"/>
    <col min="2321" max="2321" width="16" style="45" customWidth="1"/>
    <col min="2322" max="2322" width="14.26953125" style="45" bestFit="1" customWidth="1"/>
    <col min="2323" max="2560" width="9.26953125" style="45"/>
    <col min="2561" max="2561" width="0.453125" style="45" customWidth="1"/>
    <col min="2562" max="2565" width="1.7265625" style="45" customWidth="1"/>
    <col min="2566" max="2566" width="56.26953125" style="45" customWidth="1"/>
    <col min="2567" max="2567" width="15" style="45" customWidth="1"/>
    <col min="2568" max="2568" width="1.7265625" style="45" customWidth="1"/>
    <col min="2569" max="2569" width="14.453125" style="45" customWidth="1"/>
    <col min="2570" max="2570" width="1.7265625" style="45" customWidth="1"/>
    <col min="2571" max="2571" width="14.26953125" style="45" customWidth="1"/>
    <col min="2572" max="2572" width="1.7265625" style="45" customWidth="1"/>
    <col min="2573" max="2573" width="14.54296875" style="45" customWidth="1"/>
    <col min="2574" max="2574" width="1.7265625" style="45" customWidth="1"/>
    <col min="2575" max="2575" width="13.7265625" style="45" customWidth="1"/>
    <col min="2576" max="2576" width="1.7265625" style="45" customWidth="1"/>
    <col min="2577" max="2577" width="16" style="45" customWidth="1"/>
    <col min="2578" max="2578" width="14.26953125" style="45" bestFit="1" customWidth="1"/>
    <col min="2579" max="2816" width="9.26953125" style="45"/>
    <col min="2817" max="2817" width="0.453125" style="45" customWidth="1"/>
    <col min="2818" max="2821" width="1.7265625" style="45" customWidth="1"/>
    <col min="2822" max="2822" width="56.26953125" style="45" customWidth="1"/>
    <col min="2823" max="2823" width="15" style="45" customWidth="1"/>
    <col min="2824" max="2824" width="1.7265625" style="45" customWidth="1"/>
    <col min="2825" max="2825" width="14.453125" style="45" customWidth="1"/>
    <col min="2826" max="2826" width="1.7265625" style="45" customWidth="1"/>
    <col min="2827" max="2827" width="14.26953125" style="45" customWidth="1"/>
    <col min="2828" max="2828" width="1.7265625" style="45" customWidth="1"/>
    <col min="2829" max="2829" width="14.54296875" style="45" customWidth="1"/>
    <col min="2830" max="2830" width="1.7265625" style="45" customWidth="1"/>
    <col min="2831" max="2831" width="13.7265625" style="45" customWidth="1"/>
    <col min="2832" max="2832" width="1.7265625" style="45" customWidth="1"/>
    <col min="2833" max="2833" width="16" style="45" customWidth="1"/>
    <col min="2834" max="2834" width="14.26953125" style="45" bestFit="1" customWidth="1"/>
    <col min="2835" max="3072" width="9.26953125" style="45"/>
    <col min="3073" max="3073" width="0.453125" style="45" customWidth="1"/>
    <col min="3074" max="3077" width="1.7265625" style="45" customWidth="1"/>
    <col min="3078" max="3078" width="56.26953125" style="45" customWidth="1"/>
    <col min="3079" max="3079" width="15" style="45" customWidth="1"/>
    <col min="3080" max="3080" width="1.7265625" style="45" customWidth="1"/>
    <col min="3081" max="3081" width="14.453125" style="45" customWidth="1"/>
    <col min="3082" max="3082" width="1.7265625" style="45" customWidth="1"/>
    <col min="3083" max="3083" width="14.26953125" style="45" customWidth="1"/>
    <col min="3084" max="3084" width="1.7265625" style="45" customWidth="1"/>
    <col min="3085" max="3085" width="14.54296875" style="45" customWidth="1"/>
    <col min="3086" max="3086" width="1.7265625" style="45" customWidth="1"/>
    <col min="3087" max="3087" width="13.7265625" style="45" customWidth="1"/>
    <col min="3088" max="3088" width="1.7265625" style="45" customWidth="1"/>
    <col min="3089" max="3089" width="16" style="45" customWidth="1"/>
    <col min="3090" max="3090" width="14.26953125" style="45" bestFit="1" customWidth="1"/>
    <col min="3091" max="3328" width="9.26953125" style="45"/>
    <col min="3329" max="3329" width="0.453125" style="45" customWidth="1"/>
    <col min="3330" max="3333" width="1.7265625" style="45" customWidth="1"/>
    <col min="3334" max="3334" width="56.26953125" style="45" customWidth="1"/>
    <col min="3335" max="3335" width="15" style="45" customWidth="1"/>
    <col min="3336" max="3336" width="1.7265625" style="45" customWidth="1"/>
    <col min="3337" max="3337" width="14.453125" style="45" customWidth="1"/>
    <col min="3338" max="3338" width="1.7265625" style="45" customWidth="1"/>
    <col min="3339" max="3339" width="14.26953125" style="45" customWidth="1"/>
    <col min="3340" max="3340" width="1.7265625" style="45" customWidth="1"/>
    <col min="3341" max="3341" width="14.54296875" style="45" customWidth="1"/>
    <col min="3342" max="3342" width="1.7265625" style="45" customWidth="1"/>
    <col min="3343" max="3343" width="13.7265625" style="45" customWidth="1"/>
    <col min="3344" max="3344" width="1.7265625" style="45" customWidth="1"/>
    <col min="3345" max="3345" width="16" style="45" customWidth="1"/>
    <col min="3346" max="3346" width="14.26953125" style="45" bestFit="1" customWidth="1"/>
    <col min="3347" max="3584" width="9.26953125" style="45"/>
    <col min="3585" max="3585" width="0.453125" style="45" customWidth="1"/>
    <col min="3586" max="3589" width="1.7265625" style="45" customWidth="1"/>
    <col min="3590" max="3590" width="56.26953125" style="45" customWidth="1"/>
    <col min="3591" max="3591" width="15" style="45" customWidth="1"/>
    <col min="3592" max="3592" width="1.7265625" style="45" customWidth="1"/>
    <col min="3593" max="3593" width="14.453125" style="45" customWidth="1"/>
    <col min="3594" max="3594" width="1.7265625" style="45" customWidth="1"/>
    <col min="3595" max="3595" width="14.26953125" style="45" customWidth="1"/>
    <col min="3596" max="3596" width="1.7265625" style="45" customWidth="1"/>
    <col min="3597" max="3597" width="14.54296875" style="45" customWidth="1"/>
    <col min="3598" max="3598" width="1.7265625" style="45" customWidth="1"/>
    <col min="3599" max="3599" width="13.7265625" style="45" customWidth="1"/>
    <col min="3600" max="3600" width="1.7265625" style="45" customWidth="1"/>
    <col min="3601" max="3601" width="16" style="45" customWidth="1"/>
    <col min="3602" max="3602" width="14.26953125" style="45" bestFit="1" customWidth="1"/>
    <col min="3603" max="3840" width="9.26953125" style="45"/>
    <col min="3841" max="3841" width="0.453125" style="45" customWidth="1"/>
    <col min="3842" max="3845" width="1.7265625" style="45" customWidth="1"/>
    <col min="3846" max="3846" width="56.26953125" style="45" customWidth="1"/>
    <col min="3847" max="3847" width="15" style="45" customWidth="1"/>
    <col min="3848" max="3848" width="1.7265625" style="45" customWidth="1"/>
    <col min="3849" max="3849" width="14.453125" style="45" customWidth="1"/>
    <col min="3850" max="3850" width="1.7265625" style="45" customWidth="1"/>
    <col min="3851" max="3851" width="14.26953125" style="45" customWidth="1"/>
    <col min="3852" max="3852" width="1.7265625" style="45" customWidth="1"/>
    <col min="3853" max="3853" width="14.54296875" style="45" customWidth="1"/>
    <col min="3854" max="3854" width="1.7265625" style="45" customWidth="1"/>
    <col min="3855" max="3855" width="13.7265625" style="45" customWidth="1"/>
    <col min="3856" max="3856" width="1.7265625" style="45" customWidth="1"/>
    <col min="3857" max="3857" width="16" style="45" customWidth="1"/>
    <col min="3858" max="3858" width="14.26953125" style="45" bestFit="1" customWidth="1"/>
    <col min="3859" max="4096" width="9.26953125" style="45"/>
    <col min="4097" max="4097" width="0.453125" style="45" customWidth="1"/>
    <col min="4098" max="4101" width="1.7265625" style="45" customWidth="1"/>
    <col min="4102" max="4102" width="56.26953125" style="45" customWidth="1"/>
    <col min="4103" max="4103" width="15" style="45" customWidth="1"/>
    <col min="4104" max="4104" width="1.7265625" style="45" customWidth="1"/>
    <col min="4105" max="4105" width="14.453125" style="45" customWidth="1"/>
    <col min="4106" max="4106" width="1.7265625" style="45" customWidth="1"/>
    <col min="4107" max="4107" width="14.26953125" style="45" customWidth="1"/>
    <col min="4108" max="4108" width="1.7265625" style="45" customWidth="1"/>
    <col min="4109" max="4109" width="14.54296875" style="45" customWidth="1"/>
    <col min="4110" max="4110" width="1.7265625" style="45" customWidth="1"/>
    <col min="4111" max="4111" width="13.7265625" style="45" customWidth="1"/>
    <col min="4112" max="4112" width="1.7265625" style="45" customWidth="1"/>
    <col min="4113" max="4113" width="16" style="45" customWidth="1"/>
    <col min="4114" max="4114" width="14.26953125" style="45" bestFit="1" customWidth="1"/>
    <col min="4115" max="4352" width="9.26953125" style="45"/>
    <col min="4353" max="4353" width="0.453125" style="45" customWidth="1"/>
    <col min="4354" max="4357" width="1.7265625" style="45" customWidth="1"/>
    <col min="4358" max="4358" width="56.26953125" style="45" customWidth="1"/>
    <col min="4359" max="4359" width="15" style="45" customWidth="1"/>
    <col min="4360" max="4360" width="1.7265625" style="45" customWidth="1"/>
    <col min="4361" max="4361" width="14.453125" style="45" customWidth="1"/>
    <col min="4362" max="4362" width="1.7265625" style="45" customWidth="1"/>
    <col min="4363" max="4363" width="14.26953125" style="45" customWidth="1"/>
    <col min="4364" max="4364" width="1.7265625" style="45" customWidth="1"/>
    <col min="4365" max="4365" width="14.54296875" style="45" customWidth="1"/>
    <col min="4366" max="4366" width="1.7265625" style="45" customWidth="1"/>
    <col min="4367" max="4367" width="13.7265625" style="45" customWidth="1"/>
    <col min="4368" max="4368" width="1.7265625" style="45" customWidth="1"/>
    <col min="4369" max="4369" width="16" style="45" customWidth="1"/>
    <col min="4370" max="4370" width="14.26953125" style="45" bestFit="1" customWidth="1"/>
    <col min="4371" max="4608" width="9.26953125" style="45"/>
    <col min="4609" max="4609" width="0.453125" style="45" customWidth="1"/>
    <col min="4610" max="4613" width="1.7265625" style="45" customWidth="1"/>
    <col min="4614" max="4614" width="56.26953125" style="45" customWidth="1"/>
    <col min="4615" max="4615" width="15" style="45" customWidth="1"/>
    <col min="4616" max="4616" width="1.7265625" style="45" customWidth="1"/>
    <col min="4617" max="4617" width="14.453125" style="45" customWidth="1"/>
    <col min="4618" max="4618" width="1.7265625" style="45" customWidth="1"/>
    <col min="4619" max="4619" width="14.26953125" style="45" customWidth="1"/>
    <col min="4620" max="4620" width="1.7265625" style="45" customWidth="1"/>
    <col min="4621" max="4621" width="14.54296875" style="45" customWidth="1"/>
    <col min="4622" max="4622" width="1.7265625" style="45" customWidth="1"/>
    <col min="4623" max="4623" width="13.7265625" style="45" customWidth="1"/>
    <col min="4624" max="4624" width="1.7265625" style="45" customWidth="1"/>
    <col min="4625" max="4625" width="16" style="45" customWidth="1"/>
    <col min="4626" max="4626" width="14.26953125" style="45" bestFit="1" customWidth="1"/>
    <col min="4627" max="4864" width="9.26953125" style="45"/>
    <col min="4865" max="4865" width="0.453125" style="45" customWidth="1"/>
    <col min="4866" max="4869" width="1.7265625" style="45" customWidth="1"/>
    <col min="4870" max="4870" width="56.26953125" style="45" customWidth="1"/>
    <col min="4871" max="4871" width="15" style="45" customWidth="1"/>
    <col min="4872" max="4872" width="1.7265625" style="45" customWidth="1"/>
    <col min="4873" max="4873" width="14.453125" style="45" customWidth="1"/>
    <col min="4874" max="4874" width="1.7265625" style="45" customWidth="1"/>
    <col min="4875" max="4875" width="14.26953125" style="45" customWidth="1"/>
    <col min="4876" max="4876" width="1.7265625" style="45" customWidth="1"/>
    <col min="4877" max="4877" width="14.54296875" style="45" customWidth="1"/>
    <col min="4878" max="4878" width="1.7265625" style="45" customWidth="1"/>
    <col min="4879" max="4879" width="13.7265625" style="45" customWidth="1"/>
    <col min="4880" max="4880" width="1.7265625" style="45" customWidth="1"/>
    <col min="4881" max="4881" width="16" style="45" customWidth="1"/>
    <col min="4882" max="4882" width="14.26953125" style="45" bestFit="1" customWidth="1"/>
    <col min="4883" max="5120" width="9.26953125" style="45"/>
    <col min="5121" max="5121" width="0.453125" style="45" customWidth="1"/>
    <col min="5122" max="5125" width="1.7265625" style="45" customWidth="1"/>
    <col min="5126" max="5126" width="56.26953125" style="45" customWidth="1"/>
    <col min="5127" max="5127" width="15" style="45" customWidth="1"/>
    <col min="5128" max="5128" width="1.7265625" style="45" customWidth="1"/>
    <col min="5129" max="5129" width="14.453125" style="45" customWidth="1"/>
    <col min="5130" max="5130" width="1.7265625" style="45" customWidth="1"/>
    <col min="5131" max="5131" width="14.26953125" style="45" customWidth="1"/>
    <col min="5132" max="5132" width="1.7265625" style="45" customWidth="1"/>
    <col min="5133" max="5133" width="14.54296875" style="45" customWidth="1"/>
    <col min="5134" max="5134" width="1.7265625" style="45" customWidth="1"/>
    <col min="5135" max="5135" width="13.7265625" style="45" customWidth="1"/>
    <col min="5136" max="5136" width="1.7265625" style="45" customWidth="1"/>
    <col min="5137" max="5137" width="16" style="45" customWidth="1"/>
    <col min="5138" max="5138" width="14.26953125" style="45" bestFit="1" customWidth="1"/>
    <col min="5139" max="5376" width="9.26953125" style="45"/>
    <col min="5377" max="5377" width="0.453125" style="45" customWidth="1"/>
    <col min="5378" max="5381" width="1.7265625" style="45" customWidth="1"/>
    <col min="5382" max="5382" width="56.26953125" style="45" customWidth="1"/>
    <col min="5383" max="5383" width="15" style="45" customWidth="1"/>
    <col min="5384" max="5384" width="1.7265625" style="45" customWidth="1"/>
    <col min="5385" max="5385" width="14.453125" style="45" customWidth="1"/>
    <col min="5386" max="5386" width="1.7265625" style="45" customWidth="1"/>
    <col min="5387" max="5387" width="14.26953125" style="45" customWidth="1"/>
    <col min="5388" max="5388" width="1.7265625" style="45" customWidth="1"/>
    <col min="5389" max="5389" width="14.54296875" style="45" customWidth="1"/>
    <col min="5390" max="5390" width="1.7265625" style="45" customWidth="1"/>
    <col min="5391" max="5391" width="13.7265625" style="45" customWidth="1"/>
    <col min="5392" max="5392" width="1.7265625" style="45" customWidth="1"/>
    <col min="5393" max="5393" width="16" style="45" customWidth="1"/>
    <col min="5394" max="5394" width="14.26953125" style="45" bestFit="1" customWidth="1"/>
    <col min="5395" max="5632" width="9.26953125" style="45"/>
    <col min="5633" max="5633" width="0.453125" style="45" customWidth="1"/>
    <col min="5634" max="5637" width="1.7265625" style="45" customWidth="1"/>
    <col min="5638" max="5638" width="56.26953125" style="45" customWidth="1"/>
    <col min="5639" max="5639" width="15" style="45" customWidth="1"/>
    <col min="5640" max="5640" width="1.7265625" style="45" customWidth="1"/>
    <col min="5641" max="5641" width="14.453125" style="45" customWidth="1"/>
    <col min="5642" max="5642" width="1.7265625" style="45" customWidth="1"/>
    <col min="5643" max="5643" width="14.26953125" style="45" customWidth="1"/>
    <col min="5644" max="5644" width="1.7265625" style="45" customWidth="1"/>
    <col min="5645" max="5645" width="14.54296875" style="45" customWidth="1"/>
    <col min="5646" max="5646" width="1.7265625" style="45" customWidth="1"/>
    <col min="5647" max="5647" width="13.7265625" style="45" customWidth="1"/>
    <col min="5648" max="5648" width="1.7265625" style="45" customWidth="1"/>
    <col min="5649" max="5649" width="16" style="45" customWidth="1"/>
    <col min="5650" max="5650" width="14.26953125" style="45" bestFit="1" customWidth="1"/>
    <col min="5651" max="5888" width="9.26953125" style="45"/>
    <col min="5889" max="5889" width="0.453125" style="45" customWidth="1"/>
    <col min="5890" max="5893" width="1.7265625" style="45" customWidth="1"/>
    <col min="5894" max="5894" width="56.26953125" style="45" customWidth="1"/>
    <col min="5895" max="5895" width="15" style="45" customWidth="1"/>
    <col min="5896" max="5896" width="1.7265625" style="45" customWidth="1"/>
    <col min="5897" max="5897" width="14.453125" style="45" customWidth="1"/>
    <col min="5898" max="5898" width="1.7265625" style="45" customWidth="1"/>
    <col min="5899" max="5899" width="14.26953125" style="45" customWidth="1"/>
    <col min="5900" max="5900" width="1.7265625" style="45" customWidth="1"/>
    <col min="5901" max="5901" width="14.54296875" style="45" customWidth="1"/>
    <col min="5902" max="5902" width="1.7265625" style="45" customWidth="1"/>
    <col min="5903" max="5903" width="13.7265625" style="45" customWidth="1"/>
    <col min="5904" max="5904" width="1.7265625" style="45" customWidth="1"/>
    <col min="5905" max="5905" width="16" style="45" customWidth="1"/>
    <col min="5906" max="5906" width="14.26953125" style="45" bestFit="1" customWidth="1"/>
    <col min="5907" max="6144" width="9.26953125" style="45"/>
    <col min="6145" max="6145" width="0.453125" style="45" customWidth="1"/>
    <col min="6146" max="6149" width="1.7265625" style="45" customWidth="1"/>
    <col min="6150" max="6150" width="56.26953125" style="45" customWidth="1"/>
    <col min="6151" max="6151" width="15" style="45" customWidth="1"/>
    <col min="6152" max="6152" width="1.7265625" style="45" customWidth="1"/>
    <col min="6153" max="6153" width="14.453125" style="45" customWidth="1"/>
    <col min="6154" max="6154" width="1.7265625" style="45" customWidth="1"/>
    <col min="6155" max="6155" width="14.26953125" style="45" customWidth="1"/>
    <col min="6156" max="6156" width="1.7265625" style="45" customWidth="1"/>
    <col min="6157" max="6157" width="14.54296875" style="45" customWidth="1"/>
    <col min="6158" max="6158" width="1.7265625" style="45" customWidth="1"/>
    <col min="6159" max="6159" width="13.7265625" style="45" customWidth="1"/>
    <col min="6160" max="6160" width="1.7265625" style="45" customWidth="1"/>
    <col min="6161" max="6161" width="16" style="45" customWidth="1"/>
    <col min="6162" max="6162" width="14.26953125" style="45" bestFit="1" customWidth="1"/>
    <col min="6163" max="6400" width="9.26953125" style="45"/>
    <col min="6401" max="6401" width="0.453125" style="45" customWidth="1"/>
    <col min="6402" max="6405" width="1.7265625" style="45" customWidth="1"/>
    <col min="6406" max="6406" width="56.26953125" style="45" customWidth="1"/>
    <col min="6407" max="6407" width="15" style="45" customWidth="1"/>
    <col min="6408" max="6408" width="1.7265625" style="45" customWidth="1"/>
    <col min="6409" max="6409" width="14.453125" style="45" customWidth="1"/>
    <col min="6410" max="6410" width="1.7265625" style="45" customWidth="1"/>
    <col min="6411" max="6411" width="14.26953125" style="45" customWidth="1"/>
    <col min="6412" max="6412" width="1.7265625" style="45" customWidth="1"/>
    <col min="6413" max="6413" width="14.54296875" style="45" customWidth="1"/>
    <col min="6414" max="6414" width="1.7265625" style="45" customWidth="1"/>
    <col min="6415" max="6415" width="13.7265625" style="45" customWidth="1"/>
    <col min="6416" max="6416" width="1.7265625" style="45" customWidth="1"/>
    <col min="6417" max="6417" width="16" style="45" customWidth="1"/>
    <col min="6418" max="6418" width="14.26953125" style="45" bestFit="1" customWidth="1"/>
    <col min="6419" max="6656" width="9.26953125" style="45"/>
    <col min="6657" max="6657" width="0.453125" style="45" customWidth="1"/>
    <col min="6658" max="6661" width="1.7265625" style="45" customWidth="1"/>
    <col min="6662" max="6662" width="56.26953125" style="45" customWidth="1"/>
    <col min="6663" max="6663" width="15" style="45" customWidth="1"/>
    <col min="6664" max="6664" width="1.7265625" style="45" customWidth="1"/>
    <col min="6665" max="6665" width="14.453125" style="45" customWidth="1"/>
    <col min="6666" max="6666" width="1.7265625" style="45" customWidth="1"/>
    <col min="6667" max="6667" width="14.26953125" style="45" customWidth="1"/>
    <col min="6668" max="6668" width="1.7265625" style="45" customWidth="1"/>
    <col min="6669" max="6669" width="14.54296875" style="45" customWidth="1"/>
    <col min="6670" max="6670" width="1.7265625" style="45" customWidth="1"/>
    <col min="6671" max="6671" width="13.7265625" style="45" customWidth="1"/>
    <col min="6672" max="6672" width="1.7265625" style="45" customWidth="1"/>
    <col min="6673" max="6673" width="16" style="45" customWidth="1"/>
    <col min="6674" max="6674" width="14.26953125" style="45" bestFit="1" customWidth="1"/>
    <col min="6675" max="6912" width="9.26953125" style="45"/>
    <col min="6913" max="6913" width="0.453125" style="45" customWidth="1"/>
    <col min="6914" max="6917" width="1.7265625" style="45" customWidth="1"/>
    <col min="6918" max="6918" width="56.26953125" style="45" customWidth="1"/>
    <col min="6919" max="6919" width="15" style="45" customWidth="1"/>
    <col min="6920" max="6920" width="1.7265625" style="45" customWidth="1"/>
    <col min="6921" max="6921" width="14.453125" style="45" customWidth="1"/>
    <col min="6922" max="6922" width="1.7265625" style="45" customWidth="1"/>
    <col min="6923" max="6923" width="14.26953125" style="45" customWidth="1"/>
    <col min="6924" max="6924" width="1.7265625" style="45" customWidth="1"/>
    <col min="6925" max="6925" width="14.54296875" style="45" customWidth="1"/>
    <col min="6926" max="6926" width="1.7265625" style="45" customWidth="1"/>
    <col min="6927" max="6927" width="13.7265625" style="45" customWidth="1"/>
    <col min="6928" max="6928" width="1.7265625" style="45" customWidth="1"/>
    <col min="6929" max="6929" width="16" style="45" customWidth="1"/>
    <col min="6930" max="6930" width="14.26953125" style="45" bestFit="1" customWidth="1"/>
    <col min="6931" max="7168" width="9.26953125" style="45"/>
    <col min="7169" max="7169" width="0.453125" style="45" customWidth="1"/>
    <col min="7170" max="7173" width="1.7265625" style="45" customWidth="1"/>
    <col min="7174" max="7174" width="56.26953125" style="45" customWidth="1"/>
    <col min="7175" max="7175" width="15" style="45" customWidth="1"/>
    <col min="7176" max="7176" width="1.7265625" style="45" customWidth="1"/>
    <col min="7177" max="7177" width="14.453125" style="45" customWidth="1"/>
    <col min="7178" max="7178" width="1.7265625" style="45" customWidth="1"/>
    <col min="7179" max="7179" width="14.26953125" style="45" customWidth="1"/>
    <col min="7180" max="7180" width="1.7265625" style="45" customWidth="1"/>
    <col min="7181" max="7181" width="14.54296875" style="45" customWidth="1"/>
    <col min="7182" max="7182" width="1.7265625" style="45" customWidth="1"/>
    <col min="7183" max="7183" width="13.7265625" style="45" customWidth="1"/>
    <col min="7184" max="7184" width="1.7265625" style="45" customWidth="1"/>
    <col min="7185" max="7185" width="16" style="45" customWidth="1"/>
    <col min="7186" max="7186" width="14.26953125" style="45" bestFit="1" customWidth="1"/>
    <col min="7187" max="7424" width="9.26953125" style="45"/>
    <col min="7425" max="7425" width="0.453125" style="45" customWidth="1"/>
    <col min="7426" max="7429" width="1.7265625" style="45" customWidth="1"/>
    <col min="7430" max="7430" width="56.26953125" style="45" customWidth="1"/>
    <col min="7431" max="7431" width="15" style="45" customWidth="1"/>
    <col min="7432" max="7432" width="1.7265625" style="45" customWidth="1"/>
    <col min="7433" max="7433" width="14.453125" style="45" customWidth="1"/>
    <col min="7434" max="7434" width="1.7265625" style="45" customWidth="1"/>
    <col min="7435" max="7435" width="14.26953125" style="45" customWidth="1"/>
    <col min="7436" max="7436" width="1.7265625" style="45" customWidth="1"/>
    <col min="7437" max="7437" width="14.54296875" style="45" customWidth="1"/>
    <col min="7438" max="7438" width="1.7265625" style="45" customWidth="1"/>
    <col min="7439" max="7439" width="13.7265625" style="45" customWidth="1"/>
    <col min="7440" max="7440" width="1.7265625" style="45" customWidth="1"/>
    <col min="7441" max="7441" width="16" style="45" customWidth="1"/>
    <col min="7442" max="7442" width="14.26953125" style="45" bestFit="1" customWidth="1"/>
    <col min="7443" max="7680" width="9.26953125" style="45"/>
    <col min="7681" max="7681" width="0.453125" style="45" customWidth="1"/>
    <col min="7682" max="7685" width="1.7265625" style="45" customWidth="1"/>
    <col min="7686" max="7686" width="56.26953125" style="45" customWidth="1"/>
    <col min="7687" max="7687" width="15" style="45" customWidth="1"/>
    <col min="7688" max="7688" width="1.7265625" style="45" customWidth="1"/>
    <col min="7689" max="7689" width="14.453125" style="45" customWidth="1"/>
    <col min="7690" max="7690" width="1.7265625" style="45" customWidth="1"/>
    <col min="7691" max="7691" width="14.26953125" style="45" customWidth="1"/>
    <col min="7692" max="7692" width="1.7265625" style="45" customWidth="1"/>
    <col min="7693" max="7693" width="14.54296875" style="45" customWidth="1"/>
    <col min="7694" max="7694" width="1.7265625" style="45" customWidth="1"/>
    <col min="7695" max="7695" width="13.7265625" style="45" customWidth="1"/>
    <col min="7696" max="7696" width="1.7265625" style="45" customWidth="1"/>
    <col min="7697" max="7697" width="16" style="45" customWidth="1"/>
    <col min="7698" max="7698" width="14.26953125" style="45" bestFit="1" customWidth="1"/>
    <col min="7699" max="7936" width="9.26953125" style="45"/>
    <col min="7937" max="7937" width="0.453125" style="45" customWidth="1"/>
    <col min="7938" max="7941" width="1.7265625" style="45" customWidth="1"/>
    <col min="7942" max="7942" width="56.26953125" style="45" customWidth="1"/>
    <col min="7943" max="7943" width="15" style="45" customWidth="1"/>
    <col min="7944" max="7944" width="1.7265625" style="45" customWidth="1"/>
    <col min="7945" max="7945" width="14.453125" style="45" customWidth="1"/>
    <col min="7946" max="7946" width="1.7265625" style="45" customWidth="1"/>
    <col min="7947" max="7947" width="14.26953125" style="45" customWidth="1"/>
    <col min="7948" max="7948" width="1.7265625" style="45" customWidth="1"/>
    <col min="7949" max="7949" width="14.54296875" style="45" customWidth="1"/>
    <col min="7950" max="7950" width="1.7265625" style="45" customWidth="1"/>
    <col min="7951" max="7951" width="13.7265625" style="45" customWidth="1"/>
    <col min="7952" max="7952" width="1.7265625" style="45" customWidth="1"/>
    <col min="7953" max="7953" width="16" style="45" customWidth="1"/>
    <col min="7954" max="7954" width="14.26953125" style="45" bestFit="1" customWidth="1"/>
    <col min="7955" max="8192" width="9.26953125" style="45"/>
    <col min="8193" max="8193" width="0.453125" style="45" customWidth="1"/>
    <col min="8194" max="8197" width="1.7265625" style="45" customWidth="1"/>
    <col min="8198" max="8198" width="56.26953125" style="45" customWidth="1"/>
    <col min="8199" max="8199" width="15" style="45" customWidth="1"/>
    <col min="8200" max="8200" width="1.7265625" style="45" customWidth="1"/>
    <col min="8201" max="8201" width="14.453125" style="45" customWidth="1"/>
    <col min="8202" max="8202" width="1.7265625" style="45" customWidth="1"/>
    <col min="8203" max="8203" width="14.26953125" style="45" customWidth="1"/>
    <col min="8204" max="8204" width="1.7265625" style="45" customWidth="1"/>
    <col min="8205" max="8205" width="14.54296875" style="45" customWidth="1"/>
    <col min="8206" max="8206" width="1.7265625" style="45" customWidth="1"/>
    <col min="8207" max="8207" width="13.7265625" style="45" customWidth="1"/>
    <col min="8208" max="8208" width="1.7265625" style="45" customWidth="1"/>
    <col min="8209" max="8209" width="16" style="45" customWidth="1"/>
    <col min="8210" max="8210" width="14.26953125" style="45" bestFit="1" customWidth="1"/>
    <col min="8211" max="8448" width="9.26953125" style="45"/>
    <col min="8449" max="8449" width="0.453125" style="45" customWidth="1"/>
    <col min="8450" max="8453" width="1.7265625" style="45" customWidth="1"/>
    <col min="8454" max="8454" width="56.26953125" style="45" customWidth="1"/>
    <col min="8455" max="8455" width="15" style="45" customWidth="1"/>
    <col min="8456" max="8456" width="1.7265625" style="45" customWidth="1"/>
    <col min="8457" max="8457" width="14.453125" style="45" customWidth="1"/>
    <col min="8458" max="8458" width="1.7265625" style="45" customWidth="1"/>
    <col min="8459" max="8459" width="14.26953125" style="45" customWidth="1"/>
    <col min="8460" max="8460" width="1.7265625" style="45" customWidth="1"/>
    <col min="8461" max="8461" width="14.54296875" style="45" customWidth="1"/>
    <col min="8462" max="8462" width="1.7265625" style="45" customWidth="1"/>
    <col min="8463" max="8463" width="13.7265625" style="45" customWidth="1"/>
    <col min="8464" max="8464" width="1.7265625" style="45" customWidth="1"/>
    <col min="8465" max="8465" width="16" style="45" customWidth="1"/>
    <col min="8466" max="8466" width="14.26953125" style="45" bestFit="1" customWidth="1"/>
    <col min="8467" max="8704" width="9.26953125" style="45"/>
    <col min="8705" max="8705" width="0.453125" style="45" customWidth="1"/>
    <col min="8706" max="8709" width="1.7265625" style="45" customWidth="1"/>
    <col min="8710" max="8710" width="56.26953125" style="45" customWidth="1"/>
    <col min="8711" max="8711" width="15" style="45" customWidth="1"/>
    <col min="8712" max="8712" width="1.7265625" style="45" customWidth="1"/>
    <col min="8713" max="8713" width="14.453125" style="45" customWidth="1"/>
    <col min="8714" max="8714" width="1.7265625" style="45" customWidth="1"/>
    <col min="8715" max="8715" width="14.26953125" style="45" customWidth="1"/>
    <col min="8716" max="8716" width="1.7265625" style="45" customWidth="1"/>
    <col min="8717" max="8717" width="14.54296875" style="45" customWidth="1"/>
    <col min="8718" max="8718" width="1.7265625" style="45" customWidth="1"/>
    <col min="8719" max="8719" width="13.7265625" style="45" customWidth="1"/>
    <col min="8720" max="8720" width="1.7265625" style="45" customWidth="1"/>
    <col min="8721" max="8721" width="16" style="45" customWidth="1"/>
    <col min="8722" max="8722" width="14.26953125" style="45" bestFit="1" customWidth="1"/>
    <col min="8723" max="8960" width="9.26953125" style="45"/>
    <col min="8961" max="8961" width="0.453125" style="45" customWidth="1"/>
    <col min="8962" max="8965" width="1.7265625" style="45" customWidth="1"/>
    <col min="8966" max="8966" width="56.26953125" style="45" customWidth="1"/>
    <col min="8967" max="8967" width="15" style="45" customWidth="1"/>
    <col min="8968" max="8968" width="1.7265625" style="45" customWidth="1"/>
    <col min="8969" max="8969" width="14.453125" style="45" customWidth="1"/>
    <col min="8970" max="8970" width="1.7265625" style="45" customWidth="1"/>
    <col min="8971" max="8971" width="14.26953125" style="45" customWidth="1"/>
    <col min="8972" max="8972" width="1.7265625" style="45" customWidth="1"/>
    <col min="8973" max="8973" width="14.54296875" style="45" customWidth="1"/>
    <col min="8974" max="8974" width="1.7265625" style="45" customWidth="1"/>
    <col min="8975" max="8975" width="13.7265625" style="45" customWidth="1"/>
    <col min="8976" max="8976" width="1.7265625" style="45" customWidth="1"/>
    <col min="8977" max="8977" width="16" style="45" customWidth="1"/>
    <col min="8978" max="8978" width="14.26953125" style="45" bestFit="1" customWidth="1"/>
    <col min="8979" max="9216" width="9.26953125" style="45"/>
    <col min="9217" max="9217" width="0.453125" style="45" customWidth="1"/>
    <col min="9218" max="9221" width="1.7265625" style="45" customWidth="1"/>
    <col min="9222" max="9222" width="56.26953125" style="45" customWidth="1"/>
    <col min="9223" max="9223" width="15" style="45" customWidth="1"/>
    <col min="9224" max="9224" width="1.7265625" style="45" customWidth="1"/>
    <col min="9225" max="9225" width="14.453125" style="45" customWidth="1"/>
    <col min="9226" max="9226" width="1.7265625" style="45" customWidth="1"/>
    <col min="9227" max="9227" width="14.26953125" style="45" customWidth="1"/>
    <col min="9228" max="9228" width="1.7265625" style="45" customWidth="1"/>
    <col min="9229" max="9229" width="14.54296875" style="45" customWidth="1"/>
    <col min="9230" max="9230" width="1.7265625" style="45" customWidth="1"/>
    <col min="9231" max="9231" width="13.7265625" style="45" customWidth="1"/>
    <col min="9232" max="9232" width="1.7265625" style="45" customWidth="1"/>
    <col min="9233" max="9233" width="16" style="45" customWidth="1"/>
    <col min="9234" max="9234" width="14.26953125" style="45" bestFit="1" customWidth="1"/>
    <col min="9235" max="9472" width="9.26953125" style="45"/>
    <col min="9473" max="9473" width="0.453125" style="45" customWidth="1"/>
    <col min="9474" max="9477" width="1.7265625" style="45" customWidth="1"/>
    <col min="9478" max="9478" width="56.26953125" style="45" customWidth="1"/>
    <col min="9479" max="9479" width="15" style="45" customWidth="1"/>
    <col min="9480" max="9480" width="1.7265625" style="45" customWidth="1"/>
    <col min="9481" max="9481" width="14.453125" style="45" customWidth="1"/>
    <col min="9482" max="9482" width="1.7265625" style="45" customWidth="1"/>
    <col min="9483" max="9483" width="14.26953125" style="45" customWidth="1"/>
    <col min="9484" max="9484" width="1.7265625" style="45" customWidth="1"/>
    <col min="9485" max="9485" width="14.54296875" style="45" customWidth="1"/>
    <col min="9486" max="9486" width="1.7265625" style="45" customWidth="1"/>
    <col min="9487" max="9487" width="13.7265625" style="45" customWidth="1"/>
    <col min="9488" max="9488" width="1.7265625" style="45" customWidth="1"/>
    <col min="9489" max="9489" width="16" style="45" customWidth="1"/>
    <col min="9490" max="9490" width="14.26953125" style="45" bestFit="1" customWidth="1"/>
    <col min="9491" max="9728" width="9.26953125" style="45"/>
    <col min="9729" max="9729" width="0.453125" style="45" customWidth="1"/>
    <col min="9730" max="9733" width="1.7265625" style="45" customWidth="1"/>
    <col min="9734" max="9734" width="56.26953125" style="45" customWidth="1"/>
    <col min="9735" max="9735" width="15" style="45" customWidth="1"/>
    <col min="9736" max="9736" width="1.7265625" style="45" customWidth="1"/>
    <col min="9737" max="9737" width="14.453125" style="45" customWidth="1"/>
    <col min="9738" max="9738" width="1.7265625" style="45" customWidth="1"/>
    <col min="9739" max="9739" width="14.26953125" style="45" customWidth="1"/>
    <col min="9740" max="9740" width="1.7265625" style="45" customWidth="1"/>
    <col min="9741" max="9741" width="14.54296875" style="45" customWidth="1"/>
    <col min="9742" max="9742" width="1.7265625" style="45" customWidth="1"/>
    <col min="9743" max="9743" width="13.7265625" style="45" customWidth="1"/>
    <col min="9744" max="9744" width="1.7265625" style="45" customWidth="1"/>
    <col min="9745" max="9745" width="16" style="45" customWidth="1"/>
    <col min="9746" max="9746" width="14.26953125" style="45" bestFit="1" customWidth="1"/>
    <col min="9747" max="9984" width="9.26953125" style="45"/>
    <col min="9985" max="9985" width="0.453125" style="45" customWidth="1"/>
    <col min="9986" max="9989" width="1.7265625" style="45" customWidth="1"/>
    <col min="9990" max="9990" width="56.26953125" style="45" customWidth="1"/>
    <col min="9991" max="9991" width="15" style="45" customWidth="1"/>
    <col min="9992" max="9992" width="1.7265625" style="45" customWidth="1"/>
    <col min="9993" max="9993" width="14.453125" style="45" customWidth="1"/>
    <col min="9994" max="9994" width="1.7265625" style="45" customWidth="1"/>
    <col min="9995" max="9995" width="14.26953125" style="45" customWidth="1"/>
    <col min="9996" max="9996" width="1.7265625" style="45" customWidth="1"/>
    <col min="9997" max="9997" width="14.54296875" style="45" customWidth="1"/>
    <col min="9998" max="9998" width="1.7265625" style="45" customWidth="1"/>
    <col min="9999" max="9999" width="13.7265625" style="45" customWidth="1"/>
    <col min="10000" max="10000" width="1.7265625" style="45" customWidth="1"/>
    <col min="10001" max="10001" width="16" style="45" customWidth="1"/>
    <col min="10002" max="10002" width="14.26953125" style="45" bestFit="1" customWidth="1"/>
    <col min="10003" max="10240" width="9.26953125" style="45"/>
    <col min="10241" max="10241" width="0.453125" style="45" customWidth="1"/>
    <col min="10242" max="10245" width="1.7265625" style="45" customWidth="1"/>
    <col min="10246" max="10246" width="56.26953125" style="45" customWidth="1"/>
    <col min="10247" max="10247" width="15" style="45" customWidth="1"/>
    <col min="10248" max="10248" width="1.7265625" style="45" customWidth="1"/>
    <col min="10249" max="10249" width="14.453125" style="45" customWidth="1"/>
    <col min="10250" max="10250" width="1.7265625" style="45" customWidth="1"/>
    <col min="10251" max="10251" width="14.26953125" style="45" customWidth="1"/>
    <col min="10252" max="10252" width="1.7265625" style="45" customWidth="1"/>
    <col min="10253" max="10253" width="14.54296875" style="45" customWidth="1"/>
    <col min="10254" max="10254" width="1.7265625" style="45" customWidth="1"/>
    <col min="10255" max="10255" width="13.7265625" style="45" customWidth="1"/>
    <col min="10256" max="10256" width="1.7265625" style="45" customWidth="1"/>
    <col min="10257" max="10257" width="16" style="45" customWidth="1"/>
    <col min="10258" max="10258" width="14.26953125" style="45" bestFit="1" customWidth="1"/>
    <col min="10259" max="10496" width="9.26953125" style="45"/>
    <col min="10497" max="10497" width="0.453125" style="45" customWidth="1"/>
    <col min="10498" max="10501" width="1.7265625" style="45" customWidth="1"/>
    <col min="10502" max="10502" width="56.26953125" style="45" customWidth="1"/>
    <col min="10503" max="10503" width="15" style="45" customWidth="1"/>
    <col min="10504" max="10504" width="1.7265625" style="45" customWidth="1"/>
    <col min="10505" max="10505" width="14.453125" style="45" customWidth="1"/>
    <col min="10506" max="10506" width="1.7265625" style="45" customWidth="1"/>
    <col min="10507" max="10507" width="14.26953125" style="45" customWidth="1"/>
    <col min="10508" max="10508" width="1.7265625" style="45" customWidth="1"/>
    <col min="10509" max="10509" width="14.54296875" style="45" customWidth="1"/>
    <col min="10510" max="10510" width="1.7265625" style="45" customWidth="1"/>
    <col min="10511" max="10511" width="13.7265625" style="45" customWidth="1"/>
    <col min="10512" max="10512" width="1.7265625" style="45" customWidth="1"/>
    <col min="10513" max="10513" width="16" style="45" customWidth="1"/>
    <col min="10514" max="10514" width="14.26953125" style="45" bestFit="1" customWidth="1"/>
    <col min="10515" max="10752" width="9.26953125" style="45"/>
    <col min="10753" max="10753" width="0.453125" style="45" customWidth="1"/>
    <col min="10754" max="10757" width="1.7265625" style="45" customWidth="1"/>
    <col min="10758" max="10758" width="56.26953125" style="45" customWidth="1"/>
    <col min="10759" max="10759" width="15" style="45" customWidth="1"/>
    <col min="10760" max="10760" width="1.7265625" style="45" customWidth="1"/>
    <col min="10761" max="10761" width="14.453125" style="45" customWidth="1"/>
    <col min="10762" max="10762" width="1.7265625" style="45" customWidth="1"/>
    <col min="10763" max="10763" width="14.26953125" style="45" customWidth="1"/>
    <col min="10764" max="10764" width="1.7265625" style="45" customWidth="1"/>
    <col min="10765" max="10765" width="14.54296875" style="45" customWidth="1"/>
    <col min="10766" max="10766" width="1.7265625" style="45" customWidth="1"/>
    <col min="10767" max="10767" width="13.7265625" style="45" customWidth="1"/>
    <col min="10768" max="10768" width="1.7265625" style="45" customWidth="1"/>
    <col min="10769" max="10769" width="16" style="45" customWidth="1"/>
    <col min="10770" max="10770" width="14.26953125" style="45" bestFit="1" customWidth="1"/>
    <col min="10771" max="11008" width="9.26953125" style="45"/>
    <col min="11009" max="11009" width="0.453125" style="45" customWidth="1"/>
    <col min="11010" max="11013" width="1.7265625" style="45" customWidth="1"/>
    <col min="11014" max="11014" width="56.26953125" style="45" customWidth="1"/>
    <col min="11015" max="11015" width="15" style="45" customWidth="1"/>
    <col min="11016" max="11016" width="1.7265625" style="45" customWidth="1"/>
    <col min="11017" max="11017" width="14.453125" style="45" customWidth="1"/>
    <col min="11018" max="11018" width="1.7265625" style="45" customWidth="1"/>
    <col min="11019" max="11019" width="14.26953125" style="45" customWidth="1"/>
    <col min="11020" max="11020" width="1.7265625" style="45" customWidth="1"/>
    <col min="11021" max="11021" width="14.54296875" style="45" customWidth="1"/>
    <col min="11022" max="11022" width="1.7265625" style="45" customWidth="1"/>
    <col min="11023" max="11023" width="13.7265625" style="45" customWidth="1"/>
    <col min="11024" max="11024" width="1.7265625" style="45" customWidth="1"/>
    <col min="11025" max="11025" width="16" style="45" customWidth="1"/>
    <col min="11026" max="11026" width="14.26953125" style="45" bestFit="1" customWidth="1"/>
    <col min="11027" max="11264" width="9.26953125" style="45"/>
    <col min="11265" max="11265" width="0.453125" style="45" customWidth="1"/>
    <col min="11266" max="11269" width="1.7265625" style="45" customWidth="1"/>
    <col min="11270" max="11270" width="56.26953125" style="45" customWidth="1"/>
    <col min="11271" max="11271" width="15" style="45" customWidth="1"/>
    <col min="11272" max="11272" width="1.7265625" style="45" customWidth="1"/>
    <col min="11273" max="11273" width="14.453125" style="45" customWidth="1"/>
    <col min="11274" max="11274" width="1.7265625" style="45" customWidth="1"/>
    <col min="11275" max="11275" width="14.26953125" style="45" customWidth="1"/>
    <col min="11276" max="11276" width="1.7265625" style="45" customWidth="1"/>
    <col min="11277" max="11277" width="14.54296875" style="45" customWidth="1"/>
    <col min="11278" max="11278" width="1.7265625" style="45" customWidth="1"/>
    <col min="11279" max="11279" width="13.7265625" style="45" customWidth="1"/>
    <col min="11280" max="11280" width="1.7265625" style="45" customWidth="1"/>
    <col min="11281" max="11281" width="16" style="45" customWidth="1"/>
    <col min="11282" max="11282" width="14.26953125" style="45" bestFit="1" customWidth="1"/>
    <col min="11283" max="11520" width="9.26953125" style="45"/>
    <col min="11521" max="11521" width="0.453125" style="45" customWidth="1"/>
    <col min="11522" max="11525" width="1.7265625" style="45" customWidth="1"/>
    <col min="11526" max="11526" width="56.26953125" style="45" customWidth="1"/>
    <col min="11527" max="11527" width="15" style="45" customWidth="1"/>
    <col min="11528" max="11528" width="1.7265625" style="45" customWidth="1"/>
    <col min="11529" max="11529" width="14.453125" style="45" customWidth="1"/>
    <col min="11530" max="11530" width="1.7265625" style="45" customWidth="1"/>
    <col min="11531" max="11531" width="14.26953125" style="45" customWidth="1"/>
    <col min="11532" max="11532" width="1.7265625" style="45" customWidth="1"/>
    <col min="11533" max="11533" width="14.54296875" style="45" customWidth="1"/>
    <col min="11534" max="11534" width="1.7265625" style="45" customWidth="1"/>
    <col min="11535" max="11535" width="13.7265625" style="45" customWidth="1"/>
    <col min="11536" max="11536" width="1.7265625" style="45" customWidth="1"/>
    <col min="11537" max="11537" width="16" style="45" customWidth="1"/>
    <col min="11538" max="11538" width="14.26953125" style="45" bestFit="1" customWidth="1"/>
    <col min="11539" max="11776" width="9.26953125" style="45"/>
    <col min="11777" max="11777" width="0.453125" style="45" customWidth="1"/>
    <col min="11778" max="11781" width="1.7265625" style="45" customWidth="1"/>
    <col min="11782" max="11782" width="56.26953125" style="45" customWidth="1"/>
    <col min="11783" max="11783" width="15" style="45" customWidth="1"/>
    <col min="11784" max="11784" width="1.7265625" style="45" customWidth="1"/>
    <col min="11785" max="11785" width="14.453125" style="45" customWidth="1"/>
    <col min="11786" max="11786" width="1.7265625" style="45" customWidth="1"/>
    <col min="11787" max="11787" width="14.26953125" style="45" customWidth="1"/>
    <col min="11788" max="11788" width="1.7265625" style="45" customWidth="1"/>
    <col min="11789" max="11789" width="14.54296875" style="45" customWidth="1"/>
    <col min="11790" max="11790" width="1.7265625" style="45" customWidth="1"/>
    <col min="11791" max="11791" width="13.7265625" style="45" customWidth="1"/>
    <col min="11792" max="11792" width="1.7265625" style="45" customWidth="1"/>
    <col min="11793" max="11793" width="16" style="45" customWidth="1"/>
    <col min="11794" max="11794" width="14.26953125" style="45" bestFit="1" customWidth="1"/>
    <col min="11795" max="12032" width="9.26953125" style="45"/>
    <col min="12033" max="12033" width="0.453125" style="45" customWidth="1"/>
    <col min="12034" max="12037" width="1.7265625" style="45" customWidth="1"/>
    <col min="12038" max="12038" width="56.26953125" style="45" customWidth="1"/>
    <col min="12039" max="12039" width="15" style="45" customWidth="1"/>
    <col min="12040" max="12040" width="1.7265625" style="45" customWidth="1"/>
    <col min="12041" max="12041" width="14.453125" style="45" customWidth="1"/>
    <col min="12042" max="12042" width="1.7265625" style="45" customWidth="1"/>
    <col min="12043" max="12043" width="14.26953125" style="45" customWidth="1"/>
    <col min="12044" max="12044" width="1.7265625" style="45" customWidth="1"/>
    <col min="12045" max="12045" width="14.54296875" style="45" customWidth="1"/>
    <col min="12046" max="12046" width="1.7265625" style="45" customWidth="1"/>
    <col min="12047" max="12047" width="13.7265625" style="45" customWidth="1"/>
    <col min="12048" max="12048" width="1.7265625" style="45" customWidth="1"/>
    <col min="12049" max="12049" width="16" style="45" customWidth="1"/>
    <col min="12050" max="12050" width="14.26953125" style="45" bestFit="1" customWidth="1"/>
    <col min="12051" max="12288" width="9.26953125" style="45"/>
    <col min="12289" max="12289" width="0.453125" style="45" customWidth="1"/>
    <col min="12290" max="12293" width="1.7265625" style="45" customWidth="1"/>
    <col min="12294" max="12294" width="56.26953125" style="45" customWidth="1"/>
    <col min="12295" max="12295" width="15" style="45" customWidth="1"/>
    <col min="12296" max="12296" width="1.7265625" style="45" customWidth="1"/>
    <col min="12297" max="12297" width="14.453125" style="45" customWidth="1"/>
    <col min="12298" max="12298" width="1.7265625" style="45" customWidth="1"/>
    <col min="12299" max="12299" width="14.26953125" style="45" customWidth="1"/>
    <col min="12300" max="12300" width="1.7265625" style="45" customWidth="1"/>
    <col min="12301" max="12301" width="14.54296875" style="45" customWidth="1"/>
    <col min="12302" max="12302" width="1.7265625" style="45" customWidth="1"/>
    <col min="12303" max="12303" width="13.7265625" style="45" customWidth="1"/>
    <col min="12304" max="12304" width="1.7265625" style="45" customWidth="1"/>
    <col min="12305" max="12305" width="16" style="45" customWidth="1"/>
    <col min="12306" max="12306" width="14.26953125" style="45" bestFit="1" customWidth="1"/>
    <col min="12307" max="12544" width="9.26953125" style="45"/>
    <col min="12545" max="12545" width="0.453125" style="45" customWidth="1"/>
    <col min="12546" max="12549" width="1.7265625" style="45" customWidth="1"/>
    <col min="12550" max="12550" width="56.26953125" style="45" customWidth="1"/>
    <col min="12551" max="12551" width="15" style="45" customWidth="1"/>
    <col min="12552" max="12552" width="1.7265625" style="45" customWidth="1"/>
    <col min="12553" max="12553" width="14.453125" style="45" customWidth="1"/>
    <col min="12554" max="12554" width="1.7265625" style="45" customWidth="1"/>
    <col min="12555" max="12555" width="14.26953125" style="45" customWidth="1"/>
    <col min="12556" max="12556" width="1.7265625" style="45" customWidth="1"/>
    <col min="12557" max="12557" width="14.54296875" style="45" customWidth="1"/>
    <col min="12558" max="12558" width="1.7265625" style="45" customWidth="1"/>
    <col min="12559" max="12559" width="13.7265625" style="45" customWidth="1"/>
    <col min="12560" max="12560" width="1.7265625" style="45" customWidth="1"/>
    <col min="12561" max="12561" width="16" style="45" customWidth="1"/>
    <col min="12562" max="12562" width="14.26953125" style="45" bestFit="1" customWidth="1"/>
    <col min="12563" max="12800" width="9.26953125" style="45"/>
    <col min="12801" max="12801" width="0.453125" style="45" customWidth="1"/>
    <col min="12802" max="12805" width="1.7265625" style="45" customWidth="1"/>
    <col min="12806" max="12806" width="56.26953125" style="45" customWidth="1"/>
    <col min="12807" max="12807" width="15" style="45" customWidth="1"/>
    <col min="12808" max="12808" width="1.7265625" style="45" customWidth="1"/>
    <col min="12809" max="12809" width="14.453125" style="45" customWidth="1"/>
    <col min="12810" max="12810" width="1.7265625" style="45" customWidth="1"/>
    <col min="12811" max="12811" width="14.26953125" style="45" customWidth="1"/>
    <col min="12812" max="12812" width="1.7265625" style="45" customWidth="1"/>
    <col min="12813" max="12813" width="14.54296875" style="45" customWidth="1"/>
    <col min="12814" max="12814" width="1.7265625" style="45" customWidth="1"/>
    <col min="12815" max="12815" width="13.7265625" style="45" customWidth="1"/>
    <col min="12816" max="12816" width="1.7265625" style="45" customWidth="1"/>
    <col min="12817" max="12817" width="16" style="45" customWidth="1"/>
    <col min="12818" max="12818" width="14.26953125" style="45" bestFit="1" customWidth="1"/>
    <col min="12819" max="13056" width="9.26953125" style="45"/>
    <col min="13057" max="13057" width="0.453125" style="45" customWidth="1"/>
    <col min="13058" max="13061" width="1.7265625" style="45" customWidth="1"/>
    <col min="13062" max="13062" width="56.26953125" style="45" customWidth="1"/>
    <col min="13063" max="13063" width="15" style="45" customWidth="1"/>
    <col min="13064" max="13064" width="1.7265625" style="45" customWidth="1"/>
    <col min="13065" max="13065" width="14.453125" style="45" customWidth="1"/>
    <col min="13066" max="13066" width="1.7265625" style="45" customWidth="1"/>
    <col min="13067" max="13067" width="14.26953125" style="45" customWidth="1"/>
    <col min="13068" max="13068" width="1.7265625" style="45" customWidth="1"/>
    <col min="13069" max="13069" width="14.54296875" style="45" customWidth="1"/>
    <col min="13070" max="13070" width="1.7265625" style="45" customWidth="1"/>
    <col min="13071" max="13071" width="13.7265625" style="45" customWidth="1"/>
    <col min="13072" max="13072" width="1.7265625" style="45" customWidth="1"/>
    <col min="13073" max="13073" width="16" style="45" customWidth="1"/>
    <col min="13074" max="13074" width="14.26953125" style="45" bestFit="1" customWidth="1"/>
    <col min="13075" max="13312" width="9.26953125" style="45"/>
    <col min="13313" max="13313" width="0.453125" style="45" customWidth="1"/>
    <col min="13314" max="13317" width="1.7265625" style="45" customWidth="1"/>
    <col min="13318" max="13318" width="56.26953125" style="45" customWidth="1"/>
    <col min="13319" max="13319" width="15" style="45" customWidth="1"/>
    <col min="13320" max="13320" width="1.7265625" style="45" customWidth="1"/>
    <col min="13321" max="13321" width="14.453125" style="45" customWidth="1"/>
    <col min="13322" max="13322" width="1.7265625" style="45" customWidth="1"/>
    <col min="13323" max="13323" width="14.26953125" style="45" customWidth="1"/>
    <col min="13324" max="13324" width="1.7265625" style="45" customWidth="1"/>
    <col min="13325" max="13325" width="14.54296875" style="45" customWidth="1"/>
    <col min="13326" max="13326" width="1.7265625" style="45" customWidth="1"/>
    <col min="13327" max="13327" width="13.7265625" style="45" customWidth="1"/>
    <col min="13328" max="13328" width="1.7265625" style="45" customWidth="1"/>
    <col min="13329" max="13329" width="16" style="45" customWidth="1"/>
    <col min="13330" max="13330" width="14.26953125" style="45" bestFit="1" customWidth="1"/>
    <col min="13331" max="13568" width="9.26953125" style="45"/>
    <col min="13569" max="13569" width="0.453125" style="45" customWidth="1"/>
    <col min="13570" max="13573" width="1.7265625" style="45" customWidth="1"/>
    <col min="13574" max="13574" width="56.26953125" style="45" customWidth="1"/>
    <col min="13575" max="13575" width="15" style="45" customWidth="1"/>
    <col min="13576" max="13576" width="1.7265625" style="45" customWidth="1"/>
    <col min="13577" max="13577" width="14.453125" style="45" customWidth="1"/>
    <col min="13578" max="13578" width="1.7265625" style="45" customWidth="1"/>
    <col min="13579" max="13579" width="14.26953125" style="45" customWidth="1"/>
    <col min="13580" max="13580" width="1.7265625" style="45" customWidth="1"/>
    <col min="13581" max="13581" width="14.54296875" style="45" customWidth="1"/>
    <col min="13582" max="13582" width="1.7265625" style="45" customWidth="1"/>
    <col min="13583" max="13583" width="13.7265625" style="45" customWidth="1"/>
    <col min="13584" max="13584" width="1.7265625" style="45" customWidth="1"/>
    <col min="13585" max="13585" width="16" style="45" customWidth="1"/>
    <col min="13586" max="13586" width="14.26953125" style="45" bestFit="1" customWidth="1"/>
    <col min="13587" max="13824" width="9.26953125" style="45"/>
    <col min="13825" max="13825" width="0.453125" style="45" customWidth="1"/>
    <col min="13826" max="13829" width="1.7265625" style="45" customWidth="1"/>
    <col min="13830" max="13830" width="56.26953125" style="45" customWidth="1"/>
    <col min="13831" max="13831" width="15" style="45" customWidth="1"/>
    <col min="13832" max="13832" width="1.7265625" style="45" customWidth="1"/>
    <col min="13833" max="13833" width="14.453125" style="45" customWidth="1"/>
    <col min="13834" max="13834" width="1.7265625" style="45" customWidth="1"/>
    <col min="13835" max="13835" width="14.26953125" style="45" customWidth="1"/>
    <col min="13836" max="13836" width="1.7265625" style="45" customWidth="1"/>
    <col min="13837" max="13837" width="14.54296875" style="45" customWidth="1"/>
    <col min="13838" max="13838" width="1.7265625" style="45" customWidth="1"/>
    <col min="13839" max="13839" width="13.7265625" style="45" customWidth="1"/>
    <col min="13840" max="13840" width="1.7265625" style="45" customWidth="1"/>
    <col min="13841" max="13841" width="16" style="45" customWidth="1"/>
    <col min="13842" max="13842" width="14.26953125" style="45" bestFit="1" customWidth="1"/>
    <col min="13843" max="14080" width="9.26953125" style="45"/>
    <col min="14081" max="14081" width="0.453125" style="45" customWidth="1"/>
    <col min="14082" max="14085" width="1.7265625" style="45" customWidth="1"/>
    <col min="14086" max="14086" width="56.26953125" style="45" customWidth="1"/>
    <col min="14087" max="14087" width="15" style="45" customWidth="1"/>
    <col min="14088" max="14088" width="1.7265625" style="45" customWidth="1"/>
    <col min="14089" max="14089" width="14.453125" style="45" customWidth="1"/>
    <col min="14090" max="14090" width="1.7265625" style="45" customWidth="1"/>
    <col min="14091" max="14091" width="14.26953125" style="45" customWidth="1"/>
    <col min="14092" max="14092" width="1.7265625" style="45" customWidth="1"/>
    <col min="14093" max="14093" width="14.54296875" style="45" customWidth="1"/>
    <col min="14094" max="14094" width="1.7265625" style="45" customWidth="1"/>
    <col min="14095" max="14095" width="13.7265625" style="45" customWidth="1"/>
    <col min="14096" max="14096" width="1.7265625" style="45" customWidth="1"/>
    <col min="14097" max="14097" width="16" style="45" customWidth="1"/>
    <col min="14098" max="14098" width="14.26953125" style="45" bestFit="1" customWidth="1"/>
    <col min="14099" max="14336" width="9.26953125" style="45"/>
    <col min="14337" max="14337" width="0.453125" style="45" customWidth="1"/>
    <col min="14338" max="14341" width="1.7265625" style="45" customWidth="1"/>
    <col min="14342" max="14342" width="56.26953125" style="45" customWidth="1"/>
    <col min="14343" max="14343" width="15" style="45" customWidth="1"/>
    <col min="14344" max="14344" width="1.7265625" style="45" customWidth="1"/>
    <col min="14345" max="14345" width="14.453125" style="45" customWidth="1"/>
    <col min="14346" max="14346" width="1.7265625" style="45" customWidth="1"/>
    <col min="14347" max="14347" width="14.26953125" style="45" customWidth="1"/>
    <col min="14348" max="14348" width="1.7265625" style="45" customWidth="1"/>
    <col min="14349" max="14349" width="14.54296875" style="45" customWidth="1"/>
    <col min="14350" max="14350" width="1.7265625" style="45" customWidth="1"/>
    <col min="14351" max="14351" width="13.7265625" style="45" customWidth="1"/>
    <col min="14352" max="14352" width="1.7265625" style="45" customWidth="1"/>
    <col min="14353" max="14353" width="16" style="45" customWidth="1"/>
    <col min="14354" max="14354" width="14.26953125" style="45" bestFit="1" customWidth="1"/>
    <col min="14355" max="14592" width="9.26953125" style="45"/>
    <col min="14593" max="14593" width="0.453125" style="45" customWidth="1"/>
    <col min="14594" max="14597" width="1.7265625" style="45" customWidth="1"/>
    <col min="14598" max="14598" width="56.26953125" style="45" customWidth="1"/>
    <col min="14599" max="14599" width="15" style="45" customWidth="1"/>
    <col min="14600" max="14600" width="1.7265625" style="45" customWidth="1"/>
    <col min="14601" max="14601" width="14.453125" style="45" customWidth="1"/>
    <col min="14602" max="14602" width="1.7265625" style="45" customWidth="1"/>
    <col min="14603" max="14603" width="14.26953125" style="45" customWidth="1"/>
    <col min="14604" max="14604" width="1.7265625" style="45" customWidth="1"/>
    <col min="14605" max="14605" width="14.54296875" style="45" customWidth="1"/>
    <col min="14606" max="14606" width="1.7265625" style="45" customWidth="1"/>
    <col min="14607" max="14607" width="13.7265625" style="45" customWidth="1"/>
    <col min="14608" max="14608" width="1.7265625" style="45" customWidth="1"/>
    <col min="14609" max="14609" width="16" style="45" customWidth="1"/>
    <col min="14610" max="14610" width="14.26953125" style="45" bestFit="1" customWidth="1"/>
    <col min="14611" max="14848" width="9.26953125" style="45"/>
    <col min="14849" max="14849" width="0.453125" style="45" customWidth="1"/>
    <col min="14850" max="14853" width="1.7265625" style="45" customWidth="1"/>
    <col min="14854" max="14854" width="56.26953125" style="45" customWidth="1"/>
    <col min="14855" max="14855" width="15" style="45" customWidth="1"/>
    <col min="14856" max="14856" width="1.7265625" style="45" customWidth="1"/>
    <col min="14857" max="14857" width="14.453125" style="45" customWidth="1"/>
    <col min="14858" max="14858" width="1.7265625" style="45" customWidth="1"/>
    <col min="14859" max="14859" width="14.26953125" style="45" customWidth="1"/>
    <col min="14860" max="14860" width="1.7265625" style="45" customWidth="1"/>
    <col min="14861" max="14861" width="14.54296875" style="45" customWidth="1"/>
    <col min="14862" max="14862" width="1.7265625" style="45" customWidth="1"/>
    <col min="14863" max="14863" width="13.7265625" style="45" customWidth="1"/>
    <col min="14864" max="14864" width="1.7265625" style="45" customWidth="1"/>
    <col min="14865" max="14865" width="16" style="45" customWidth="1"/>
    <col min="14866" max="14866" width="14.26953125" style="45" bestFit="1" customWidth="1"/>
    <col min="14867" max="15104" width="9.26953125" style="45"/>
    <col min="15105" max="15105" width="0.453125" style="45" customWidth="1"/>
    <col min="15106" max="15109" width="1.7265625" style="45" customWidth="1"/>
    <col min="15110" max="15110" width="56.26953125" style="45" customWidth="1"/>
    <col min="15111" max="15111" width="15" style="45" customWidth="1"/>
    <col min="15112" max="15112" width="1.7265625" style="45" customWidth="1"/>
    <col min="15113" max="15113" width="14.453125" style="45" customWidth="1"/>
    <col min="15114" max="15114" width="1.7265625" style="45" customWidth="1"/>
    <col min="15115" max="15115" width="14.26953125" style="45" customWidth="1"/>
    <col min="15116" max="15116" width="1.7265625" style="45" customWidth="1"/>
    <col min="15117" max="15117" width="14.54296875" style="45" customWidth="1"/>
    <col min="15118" max="15118" width="1.7265625" style="45" customWidth="1"/>
    <col min="15119" max="15119" width="13.7265625" style="45" customWidth="1"/>
    <col min="15120" max="15120" width="1.7265625" style="45" customWidth="1"/>
    <col min="15121" max="15121" width="16" style="45" customWidth="1"/>
    <col min="15122" max="15122" width="14.26953125" style="45" bestFit="1" customWidth="1"/>
    <col min="15123" max="15360" width="9.26953125" style="45"/>
    <col min="15361" max="15361" width="0.453125" style="45" customWidth="1"/>
    <col min="15362" max="15365" width="1.7265625" style="45" customWidth="1"/>
    <col min="15366" max="15366" width="56.26953125" style="45" customWidth="1"/>
    <col min="15367" max="15367" width="15" style="45" customWidth="1"/>
    <col min="15368" max="15368" width="1.7265625" style="45" customWidth="1"/>
    <col min="15369" max="15369" width="14.453125" style="45" customWidth="1"/>
    <col min="15370" max="15370" width="1.7265625" style="45" customWidth="1"/>
    <col min="15371" max="15371" width="14.26953125" style="45" customWidth="1"/>
    <col min="15372" max="15372" width="1.7265625" style="45" customWidth="1"/>
    <col min="15373" max="15373" width="14.54296875" style="45" customWidth="1"/>
    <col min="15374" max="15374" width="1.7265625" style="45" customWidth="1"/>
    <col min="15375" max="15375" width="13.7265625" style="45" customWidth="1"/>
    <col min="15376" max="15376" width="1.7265625" style="45" customWidth="1"/>
    <col min="15377" max="15377" width="16" style="45" customWidth="1"/>
    <col min="15378" max="15378" width="14.26953125" style="45" bestFit="1" customWidth="1"/>
    <col min="15379" max="15616" width="9.26953125" style="45"/>
    <col min="15617" max="15617" width="0.453125" style="45" customWidth="1"/>
    <col min="15618" max="15621" width="1.7265625" style="45" customWidth="1"/>
    <col min="15622" max="15622" width="56.26953125" style="45" customWidth="1"/>
    <col min="15623" max="15623" width="15" style="45" customWidth="1"/>
    <col min="15624" max="15624" width="1.7265625" style="45" customWidth="1"/>
    <col min="15625" max="15625" width="14.453125" style="45" customWidth="1"/>
    <col min="15626" max="15626" width="1.7265625" style="45" customWidth="1"/>
    <col min="15627" max="15627" width="14.26953125" style="45" customWidth="1"/>
    <col min="15628" max="15628" width="1.7265625" style="45" customWidth="1"/>
    <col min="15629" max="15629" width="14.54296875" style="45" customWidth="1"/>
    <col min="15630" max="15630" width="1.7265625" style="45" customWidth="1"/>
    <col min="15631" max="15631" width="13.7265625" style="45" customWidth="1"/>
    <col min="15632" max="15632" width="1.7265625" style="45" customWidth="1"/>
    <col min="15633" max="15633" width="16" style="45" customWidth="1"/>
    <col min="15634" max="15634" width="14.26953125" style="45" bestFit="1" customWidth="1"/>
    <col min="15635" max="15872" width="9.26953125" style="45"/>
    <col min="15873" max="15873" width="0.453125" style="45" customWidth="1"/>
    <col min="15874" max="15877" width="1.7265625" style="45" customWidth="1"/>
    <col min="15878" max="15878" width="56.26953125" style="45" customWidth="1"/>
    <col min="15879" max="15879" width="15" style="45" customWidth="1"/>
    <col min="15880" max="15880" width="1.7265625" style="45" customWidth="1"/>
    <col min="15881" max="15881" width="14.453125" style="45" customWidth="1"/>
    <col min="15882" max="15882" width="1.7265625" style="45" customWidth="1"/>
    <col min="15883" max="15883" width="14.26953125" style="45" customWidth="1"/>
    <col min="15884" max="15884" width="1.7265625" style="45" customWidth="1"/>
    <col min="15885" max="15885" width="14.54296875" style="45" customWidth="1"/>
    <col min="15886" max="15886" width="1.7265625" style="45" customWidth="1"/>
    <col min="15887" max="15887" width="13.7265625" style="45" customWidth="1"/>
    <col min="15888" max="15888" width="1.7265625" style="45" customWidth="1"/>
    <col min="15889" max="15889" width="16" style="45" customWidth="1"/>
    <col min="15890" max="15890" width="14.26953125" style="45" bestFit="1" customWidth="1"/>
    <col min="15891" max="16128" width="9.26953125" style="45"/>
    <col min="16129" max="16129" width="0.453125" style="45" customWidth="1"/>
    <col min="16130" max="16133" width="1.7265625" style="45" customWidth="1"/>
    <col min="16134" max="16134" width="56.26953125" style="45" customWidth="1"/>
    <col min="16135" max="16135" width="15" style="45" customWidth="1"/>
    <col min="16136" max="16136" width="1.7265625" style="45" customWidth="1"/>
    <col min="16137" max="16137" width="14.453125" style="45" customWidth="1"/>
    <col min="16138" max="16138" width="1.7265625" style="45" customWidth="1"/>
    <col min="16139" max="16139" width="14.26953125" style="45" customWidth="1"/>
    <col min="16140" max="16140" width="1.7265625" style="45" customWidth="1"/>
    <col min="16141" max="16141" width="14.54296875" style="45" customWidth="1"/>
    <col min="16142" max="16142" width="1.7265625" style="45" customWidth="1"/>
    <col min="16143" max="16143" width="13.7265625" style="45" customWidth="1"/>
    <col min="16144" max="16144" width="1.7265625" style="45" customWidth="1"/>
    <col min="16145" max="16145" width="16" style="45" customWidth="1"/>
    <col min="16146" max="16146" width="14.26953125" style="45" bestFit="1" customWidth="1"/>
    <col min="16147" max="16384" width="9.26953125" style="45"/>
  </cols>
  <sheetData>
    <row r="1" spans="1:18" ht="21" customHeight="1" x14ac:dyDescent="0.3">
      <c r="A1" s="125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44"/>
    </row>
    <row r="2" spans="1:18" ht="21" customHeight="1" x14ac:dyDescent="0.3">
      <c r="A2" s="125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44"/>
    </row>
    <row r="3" spans="1:18" ht="21" customHeight="1" x14ac:dyDescent="0.3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44"/>
    </row>
    <row r="4" spans="1:18" ht="14.25" customHeight="1" x14ac:dyDescent="0.3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44"/>
    </row>
    <row r="5" spans="1:18" ht="18.75" customHeight="1" x14ac:dyDescent="0.25">
      <c r="G5" s="46"/>
      <c r="I5" s="46"/>
      <c r="M5" s="46"/>
      <c r="N5" s="47"/>
      <c r="O5" s="46"/>
      <c r="P5" s="47"/>
      <c r="Q5" s="40" t="s">
        <v>17</v>
      </c>
    </row>
    <row r="6" spans="1:18" ht="18.75" customHeight="1" x14ac:dyDescent="0.3">
      <c r="G6" s="127" t="s">
        <v>1</v>
      </c>
      <c r="H6" s="127"/>
      <c r="I6" s="127"/>
      <c r="J6" s="127"/>
      <c r="K6" s="127"/>
      <c r="L6" s="49"/>
      <c r="M6" s="127" t="s">
        <v>30</v>
      </c>
      <c r="N6" s="127"/>
      <c r="O6" s="127"/>
      <c r="P6" s="127"/>
      <c r="Q6" s="127"/>
    </row>
    <row r="7" spans="1:18" ht="18.75" customHeight="1" x14ac:dyDescent="0.3">
      <c r="G7" s="24" t="s">
        <v>106</v>
      </c>
      <c r="H7" s="24"/>
      <c r="I7" s="24" t="s">
        <v>117</v>
      </c>
      <c r="J7" s="42"/>
      <c r="K7" s="24" t="s">
        <v>107</v>
      </c>
      <c r="M7" s="24" t="s">
        <v>106</v>
      </c>
      <c r="N7" s="24"/>
      <c r="O7" s="24" t="s">
        <v>117</v>
      </c>
      <c r="P7" s="42"/>
      <c r="Q7" s="24" t="s">
        <v>107</v>
      </c>
    </row>
    <row r="8" spans="1:18" ht="13.5" customHeight="1" x14ac:dyDescent="0.3">
      <c r="G8" s="51"/>
      <c r="H8" s="50"/>
      <c r="I8" s="51"/>
      <c r="J8" s="50"/>
      <c r="K8" s="51"/>
      <c r="M8" s="51"/>
      <c r="N8" s="50"/>
      <c r="O8" s="51"/>
      <c r="P8" s="50"/>
      <c r="Q8" s="51"/>
    </row>
    <row r="9" spans="1:18" ht="19.899999999999999" customHeight="1" x14ac:dyDescent="0.25">
      <c r="B9" s="45" t="s">
        <v>55</v>
      </c>
      <c r="G9" s="52">
        <v>51644735</v>
      </c>
      <c r="I9" s="52">
        <v>51672177</v>
      </c>
      <c r="K9" s="53">
        <v>47272523</v>
      </c>
      <c r="M9" s="54">
        <v>40834041</v>
      </c>
      <c r="O9" s="54">
        <v>40734675</v>
      </c>
      <c r="Q9" s="55">
        <v>36732468</v>
      </c>
    </row>
    <row r="10" spans="1:18" ht="19.899999999999999" customHeight="1" x14ac:dyDescent="0.25">
      <c r="B10" s="45" t="s">
        <v>56</v>
      </c>
      <c r="G10" s="52">
        <v>18510880</v>
      </c>
      <c r="I10" s="52">
        <v>18250066</v>
      </c>
      <c r="K10" s="53">
        <v>15785197</v>
      </c>
      <c r="L10" s="56"/>
      <c r="M10" s="54">
        <v>14069813</v>
      </c>
      <c r="O10" s="54">
        <v>13705296</v>
      </c>
      <c r="Q10" s="55">
        <v>11568608</v>
      </c>
    </row>
    <row r="11" spans="1:18" ht="19.899999999999999" customHeight="1" x14ac:dyDescent="0.25">
      <c r="C11" s="45" t="s">
        <v>57</v>
      </c>
      <c r="G11" s="57">
        <f>G9-G10</f>
        <v>33133855</v>
      </c>
      <c r="I11" s="57">
        <f>I9-I10</f>
        <v>33422111</v>
      </c>
      <c r="K11" s="57">
        <f>K9-K10</f>
        <v>31487326</v>
      </c>
      <c r="M11" s="58">
        <f>M9-M10</f>
        <v>26764228</v>
      </c>
      <c r="O11" s="58">
        <f>O9-O10</f>
        <v>27029379</v>
      </c>
      <c r="Q11" s="58">
        <f>Q9-Q10</f>
        <v>25163860</v>
      </c>
    </row>
    <row r="12" spans="1:18" ht="19.899999999999999" customHeight="1" x14ac:dyDescent="0.25">
      <c r="B12" s="45" t="s">
        <v>58</v>
      </c>
      <c r="G12" s="52">
        <v>10700007</v>
      </c>
      <c r="I12" s="52">
        <v>11268634</v>
      </c>
      <c r="K12" s="53">
        <v>10264654</v>
      </c>
      <c r="M12" s="54">
        <v>8327569</v>
      </c>
      <c r="O12" s="54">
        <v>8876425</v>
      </c>
      <c r="Q12" s="55">
        <v>7929678</v>
      </c>
    </row>
    <row r="13" spans="1:18" ht="19.899999999999999" customHeight="1" x14ac:dyDescent="0.25">
      <c r="B13" s="45" t="s">
        <v>59</v>
      </c>
      <c r="G13" s="52">
        <v>3850485</v>
      </c>
      <c r="I13" s="52">
        <v>4341827</v>
      </c>
      <c r="K13" s="53">
        <v>3694033</v>
      </c>
      <c r="M13" s="54">
        <v>3388375</v>
      </c>
      <c r="O13" s="54">
        <v>3855916</v>
      </c>
      <c r="Q13" s="55">
        <v>3215758</v>
      </c>
    </row>
    <row r="14" spans="1:18" ht="19.899999999999999" customHeight="1" x14ac:dyDescent="0.25">
      <c r="C14" s="45" t="s">
        <v>60</v>
      </c>
      <c r="G14" s="57">
        <f>G12-G13</f>
        <v>6849522</v>
      </c>
      <c r="I14" s="57">
        <f>I12-I13</f>
        <v>6926807</v>
      </c>
      <c r="K14" s="57">
        <f>K12-K13</f>
        <v>6570621</v>
      </c>
      <c r="M14" s="58">
        <f>M12-M13</f>
        <v>4939194</v>
      </c>
      <c r="O14" s="58">
        <f>O12-O13</f>
        <v>5020509</v>
      </c>
      <c r="Q14" s="58">
        <f>Q12-Q13</f>
        <v>4713920</v>
      </c>
    </row>
    <row r="15" spans="1:18" ht="19.899999999999999" customHeight="1" x14ac:dyDescent="0.25">
      <c r="B15" s="45" t="s">
        <v>100</v>
      </c>
      <c r="G15" s="59"/>
      <c r="I15" s="59"/>
      <c r="K15" s="59"/>
      <c r="M15" s="60"/>
      <c r="O15" s="60"/>
      <c r="Q15" s="60"/>
    </row>
    <row r="16" spans="1:18" ht="19.899999999999999" customHeight="1" x14ac:dyDescent="0.25">
      <c r="C16" s="45" t="s">
        <v>61</v>
      </c>
      <c r="G16" s="52">
        <v>2418766</v>
      </c>
      <c r="I16" s="61">
        <v>-81992</v>
      </c>
      <c r="K16" s="53">
        <v>3371895</v>
      </c>
      <c r="M16" s="53">
        <v>2249994</v>
      </c>
      <c r="O16" s="61">
        <v>-610719</v>
      </c>
      <c r="Q16" s="55">
        <v>2677311</v>
      </c>
    </row>
    <row r="17" spans="2:17" ht="19.899999999999999" customHeight="1" x14ac:dyDescent="0.25">
      <c r="B17" s="45" t="s">
        <v>101</v>
      </c>
      <c r="G17" s="61">
        <v>-144779</v>
      </c>
      <c r="I17" s="53">
        <v>181829</v>
      </c>
      <c r="K17" s="61">
        <v>-97871</v>
      </c>
      <c r="M17" s="61">
        <v>-140183</v>
      </c>
      <c r="O17" s="53">
        <v>181786</v>
      </c>
      <c r="Q17" s="61">
        <v>-134325</v>
      </c>
    </row>
    <row r="18" spans="2:17" ht="19.899999999999999" customHeight="1" x14ac:dyDescent="0.25">
      <c r="B18" s="45" t="s">
        <v>62</v>
      </c>
      <c r="G18" s="52">
        <v>36354</v>
      </c>
      <c r="I18" s="52">
        <v>52014</v>
      </c>
      <c r="K18" s="53">
        <v>49546</v>
      </c>
      <c r="M18" s="54">
        <v>0</v>
      </c>
      <c r="O18" s="54">
        <v>0</v>
      </c>
      <c r="Q18" s="55">
        <v>0</v>
      </c>
    </row>
    <row r="19" spans="2:17" ht="19.899999999999999" customHeight="1" x14ac:dyDescent="0.25">
      <c r="B19" s="45" t="s">
        <v>63</v>
      </c>
      <c r="C19" s="62"/>
      <c r="D19" s="62"/>
      <c r="E19" s="62"/>
      <c r="F19" s="62"/>
      <c r="G19" s="52">
        <v>339136</v>
      </c>
      <c r="I19" s="52">
        <v>146118</v>
      </c>
      <c r="K19" s="53">
        <v>58565</v>
      </c>
      <c r="M19" s="54">
        <v>52090</v>
      </c>
      <c r="O19" s="54">
        <v>142529</v>
      </c>
      <c r="Q19" s="55">
        <v>37831</v>
      </c>
    </row>
    <row r="20" spans="2:17" ht="19.899999999999999" customHeight="1" x14ac:dyDescent="0.25">
      <c r="B20" s="45" t="s">
        <v>64</v>
      </c>
      <c r="C20" s="62"/>
      <c r="D20" s="62"/>
      <c r="E20" s="62"/>
      <c r="F20" s="62"/>
      <c r="G20" s="52">
        <v>661576</v>
      </c>
      <c r="I20" s="52">
        <v>795305</v>
      </c>
      <c r="K20" s="53">
        <v>797726</v>
      </c>
      <c r="M20" s="54">
        <v>4335072</v>
      </c>
      <c r="O20" s="54">
        <v>751619</v>
      </c>
      <c r="Q20" s="55">
        <v>3892273</v>
      </c>
    </row>
    <row r="21" spans="2:17" ht="19.899999999999999" customHeight="1" x14ac:dyDescent="0.25">
      <c r="B21" s="45" t="s">
        <v>65</v>
      </c>
      <c r="G21" s="52">
        <v>243218</v>
      </c>
      <c r="I21" s="52">
        <v>240194</v>
      </c>
      <c r="K21" s="63">
        <v>205459</v>
      </c>
      <c r="M21" s="64">
        <v>116007</v>
      </c>
      <c r="O21" s="64">
        <v>113284</v>
      </c>
      <c r="Q21" s="65">
        <v>69462</v>
      </c>
    </row>
    <row r="22" spans="2:17" ht="19.899999999999999" customHeight="1" x14ac:dyDescent="0.25">
      <c r="C22" s="45" t="s">
        <v>66</v>
      </c>
      <c r="G22" s="57">
        <f>G11+G14+SUM(G16:G21)</f>
        <v>43537648</v>
      </c>
      <c r="I22" s="57">
        <f>I11+I14+SUM(I16:I21)</f>
        <v>41682386</v>
      </c>
      <c r="K22" s="57">
        <f>K11+K14+SUM(K16:K21)</f>
        <v>42443267</v>
      </c>
      <c r="M22" s="58">
        <f>M11+M14+SUM(M16:M21)</f>
        <v>38316402</v>
      </c>
      <c r="O22" s="58">
        <f>O11+O14+SUM(O16:O21)</f>
        <v>32628387</v>
      </c>
      <c r="Q22" s="58">
        <f>Q11+Q14+SUM(Q16:Q21)</f>
        <v>36420332</v>
      </c>
    </row>
    <row r="23" spans="2:17" ht="19.899999999999999" customHeight="1" x14ac:dyDescent="0.25">
      <c r="B23" s="45" t="s">
        <v>67</v>
      </c>
      <c r="G23" s="52"/>
      <c r="I23" s="52"/>
      <c r="K23" s="52"/>
      <c r="M23" s="54"/>
      <c r="O23" s="54"/>
      <c r="Q23" s="54"/>
    </row>
    <row r="24" spans="2:17" ht="19.899999999999999" customHeight="1" x14ac:dyDescent="0.25">
      <c r="C24" s="45" t="s">
        <v>68</v>
      </c>
      <c r="G24" s="52">
        <v>8774342</v>
      </c>
      <c r="I24" s="52">
        <v>9358669</v>
      </c>
      <c r="K24" s="55">
        <v>8616306</v>
      </c>
      <c r="M24" s="54">
        <v>6315391</v>
      </c>
      <c r="O24" s="54">
        <v>6727578</v>
      </c>
      <c r="Q24" s="55">
        <v>6073291</v>
      </c>
    </row>
    <row r="25" spans="2:17" ht="19.899999999999999" customHeight="1" x14ac:dyDescent="0.25">
      <c r="C25" s="45" t="s">
        <v>69</v>
      </c>
      <c r="G25" s="52">
        <v>78773</v>
      </c>
      <c r="I25" s="52">
        <v>60126</v>
      </c>
      <c r="K25" s="53">
        <v>76595</v>
      </c>
      <c r="M25" s="54">
        <v>55700</v>
      </c>
      <c r="O25" s="54">
        <v>17400</v>
      </c>
      <c r="Q25" s="55">
        <v>53035</v>
      </c>
    </row>
    <row r="26" spans="2:17" ht="19.899999999999999" customHeight="1" x14ac:dyDescent="0.25">
      <c r="C26" s="45" t="s">
        <v>70</v>
      </c>
      <c r="G26" s="52">
        <v>4188958</v>
      </c>
      <c r="I26" s="52">
        <v>3551701</v>
      </c>
      <c r="K26" s="53">
        <v>4049725</v>
      </c>
      <c r="M26" s="54">
        <v>3194627</v>
      </c>
      <c r="O26" s="54">
        <v>2597197</v>
      </c>
      <c r="Q26" s="55">
        <v>3072030</v>
      </c>
    </row>
    <row r="27" spans="2:17" ht="19.899999999999999" customHeight="1" x14ac:dyDescent="0.25">
      <c r="C27" s="45" t="s">
        <v>71</v>
      </c>
      <c r="G27" s="52">
        <v>1597998</v>
      </c>
      <c r="I27" s="52">
        <v>1273431</v>
      </c>
      <c r="K27" s="53">
        <v>1328239</v>
      </c>
      <c r="M27" s="54">
        <v>1577623</v>
      </c>
      <c r="O27" s="54">
        <v>1255084</v>
      </c>
      <c r="Q27" s="55">
        <v>1307901</v>
      </c>
    </row>
    <row r="28" spans="2:17" ht="19.899999999999999" customHeight="1" x14ac:dyDescent="0.25">
      <c r="C28" s="45" t="s">
        <v>19</v>
      </c>
      <c r="G28" s="52">
        <v>4567936</v>
      </c>
      <c r="I28" s="52">
        <v>5374251</v>
      </c>
      <c r="K28" s="63">
        <v>6039667</v>
      </c>
      <c r="M28" s="64">
        <v>3468268</v>
      </c>
      <c r="O28" s="64">
        <v>4290227</v>
      </c>
      <c r="Q28" s="65">
        <v>4981308</v>
      </c>
    </row>
    <row r="29" spans="2:17" ht="19.899999999999999" customHeight="1" x14ac:dyDescent="0.25">
      <c r="E29" s="45" t="s">
        <v>72</v>
      </c>
      <c r="G29" s="57">
        <f>SUM(G24:G28)</f>
        <v>19208007</v>
      </c>
      <c r="I29" s="57">
        <f>SUM(I24:I28)</f>
        <v>19618178</v>
      </c>
      <c r="K29" s="57">
        <f>SUM(K24:K28)</f>
        <v>20110532</v>
      </c>
      <c r="M29" s="58">
        <f>SUM(M24:M28)</f>
        <v>14611609</v>
      </c>
      <c r="O29" s="58">
        <f>SUM(O24:O28)</f>
        <v>14887486</v>
      </c>
      <c r="Q29" s="58">
        <f>SUM(Q24:Q28)</f>
        <v>15487565</v>
      </c>
    </row>
    <row r="30" spans="2:17" ht="19.899999999999999" customHeight="1" x14ac:dyDescent="0.25">
      <c r="B30" s="45" t="s">
        <v>73</v>
      </c>
      <c r="G30" s="57">
        <v>10425425</v>
      </c>
      <c r="I30" s="57">
        <v>8581678</v>
      </c>
      <c r="K30" s="66">
        <v>8879797</v>
      </c>
      <c r="M30" s="58">
        <v>8877293</v>
      </c>
      <c r="O30" s="58">
        <v>7534910</v>
      </c>
      <c r="Q30" s="67">
        <v>7251706</v>
      </c>
    </row>
    <row r="31" spans="2:17" ht="19.899999999999999" customHeight="1" x14ac:dyDescent="0.25">
      <c r="B31" s="45" t="s">
        <v>74</v>
      </c>
      <c r="G31" s="52">
        <f>G22-G29-G30</f>
        <v>13904216</v>
      </c>
      <c r="I31" s="52">
        <f>I22-I29-I30</f>
        <v>13482530</v>
      </c>
      <c r="K31" s="52">
        <f>K22-K29-K30</f>
        <v>13452938</v>
      </c>
      <c r="M31" s="54">
        <f>M22-M29-M30</f>
        <v>14827500</v>
      </c>
      <c r="O31" s="54">
        <f>O22-O29-O30</f>
        <v>10205991</v>
      </c>
      <c r="Q31" s="54">
        <f>Q22-Q29-Q30</f>
        <v>13681061</v>
      </c>
    </row>
    <row r="32" spans="2:17" ht="19.899999999999999" customHeight="1" x14ac:dyDescent="0.25">
      <c r="B32" s="45" t="s">
        <v>75</v>
      </c>
      <c r="G32" s="52">
        <v>1992822</v>
      </c>
      <c r="I32" s="52">
        <v>2849426</v>
      </c>
      <c r="K32" s="65">
        <v>2046941</v>
      </c>
      <c r="M32" s="68">
        <v>1442594</v>
      </c>
      <c r="O32" s="68">
        <v>2180833</v>
      </c>
      <c r="Q32" s="69">
        <v>1500035</v>
      </c>
    </row>
    <row r="33" spans="1:18" ht="19.899999999999999" customHeight="1" x14ac:dyDescent="0.25">
      <c r="A33" s="45" t="s">
        <v>76</v>
      </c>
      <c r="B33" s="45" t="s">
        <v>77</v>
      </c>
      <c r="G33" s="58">
        <f>G31-G32</f>
        <v>11911394</v>
      </c>
      <c r="I33" s="58">
        <f>I31-I32</f>
        <v>10633104</v>
      </c>
      <c r="K33" s="58">
        <f>K31-K32</f>
        <v>11405997</v>
      </c>
      <c r="M33" s="58">
        <f>M31-M32</f>
        <v>13384906</v>
      </c>
      <c r="O33" s="58">
        <f>O31-O32</f>
        <v>8025158</v>
      </c>
      <c r="Q33" s="58">
        <f>Q31-Q32</f>
        <v>12181026</v>
      </c>
    </row>
    <row r="34" spans="1:18" ht="19.899999999999999" customHeight="1" x14ac:dyDescent="0.25">
      <c r="B34" s="45" t="s">
        <v>78</v>
      </c>
      <c r="G34" s="59"/>
      <c r="I34" s="59"/>
      <c r="K34" s="59"/>
      <c r="M34" s="60"/>
      <c r="O34" s="60"/>
      <c r="Q34" s="60"/>
    </row>
    <row r="35" spans="1:18" ht="19.899999999999999" customHeight="1" x14ac:dyDescent="0.25">
      <c r="C35" s="45" t="s">
        <v>79</v>
      </c>
      <c r="G35" s="70"/>
      <c r="I35" s="70"/>
      <c r="K35" s="70"/>
      <c r="M35" s="70"/>
      <c r="O35" s="70"/>
      <c r="Q35" s="70"/>
    </row>
    <row r="36" spans="1:18" ht="19.899999999999999" customHeight="1" x14ac:dyDescent="0.25">
      <c r="E36" s="45" t="s">
        <v>116</v>
      </c>
      <c r="G36" s="70"/>
      <c r="I36" s="70"/>
      <c r="K36" s="70"/>
      <c r="M36" s="70"/>
      <c r="O36" s="70"/>
      <c r="Q36" s="70"/>
    </row>
    <row r="37" spans="1:18" ht="19.899999999999999" customHeight="1" x14ac:dyDescent="0.25">
      <c r="F37" s="45" t="s">
        <v>80</v>
      </c>
      <c r="G37" s="61">
        <v>-3737630</v>
      </c>
      <c r="I37" s="52">
        <v>4741322</v>
      </c>
      <c r="K37" s="61">
        <v>-2747424</v>
      </c>
      <c r="M37" s="71">
        <v>-3457300</v>
      </c>
      <c r="O37" s="54">
        <v>4673661</v>
      </c>
      <c r="Q37" s="71">
        <v>-3238924</v>
      </c>
    </row>
    <row r="38" spans="1:18" ht="19.899999999999999" customHeight="1" x14ac:dyDescent="0.25">
      <c r="E38" s="45" t="s">
        <v>81</v>
      </c>
      <c r="G38" s="61">
        <v>-708138</v>
      </c>
      <c r="I38" s="52">
        <v>1010299</v>
      </c>
      <c r="K38" s="61">
        <v>-596473</v>
      </c>
      <c r="M38" s="71">
        <v>-708138</v>
      </c>
      <c r="O38" s="54">
        <v>1010299</v>
      </c>
      <c r="Q38" s="71">
        <v>-596473</v>
      </c>
    </row>
    <row r="39" spans="1:18" ht="19.899999999999999" customHeight="1" x14ac:dyDescent="0.25">
      <c r="E39" s="45" t="s">
        <v>99</v>
      </c>
      <c r="G39" s="52"/>
      <c r="I39" s="52"/>
      <c r="K39" s="53"/>
      <c r="M39" s="73"/>
      <c r="O39" s="73"/>
      <c r="Q39" s="73"/>
    </row>
    <row r="40" spans="1:18" ht="19.899999999999999" customHeight="1" x14ac:dyDescent="0.25">
      <c r="F40" s="45" t="s">
        <v>82</v>
      </c>
      <c r="G40" s="61">
        <v>-1954140</v>
      </c>
      <c r="I40" s="52">
        <v>10193924</v>
      </c>
      <c r="K40" s="72">
        <v>6829742</v>
      </c>
      <c r="M40" s="54">
        <v>413008</v>
      </c>
      <c r="O40" s="54">
        <v>4207224</v>
      </c>
      <c r="Q40" s="72">
        <v>2251807</v>
      </c>
      <c r="R40" s="74"/>
    </row>
    <row r="41" spans="1:18" ht="19.899999999999999" customHeight="1" x14ac:dyDescent="0.25">
      <c r="E41" s="45" t="s">
        <v>83</v>
      </c>
      <c r="G41" s="61">
        <v>-2696</v>
      </c>
      <c r="I41" s="52">
        <v>97</v>
      </c>
      <c r="K41" s="72">
        <v>689</v>
      </c>
      <c r="M41" s="75">
        <v>0</v>
      </c>
      <c r="O41" s="75">
        <v>0</v>
      </c>
      <c r="Q41" s="75">
        <v>0</v>
      </c>
      <c r="R41" s="76"/>
    </row>
    <row r="42" spans="1:18" ht="19.899999999999999" customHeight="1" x14ac:dyDescent="0.25">
      <c r="E42" s="45" t="s">
        <v>84</v>
      </c>
      <c r="G42" s="52"/>
      <c r="I42" s="52"/>
      <c r="K42" s="77"/>
      <c r="M42" s="78"/>
      <c r="O42" s="78"/>
      <c r="Q42" s="77"/>
      <c r="R42" s="74"/>
    </row>
    <row r="43" spans="1:18" ht="19.899999999999999" customHeight="1" x14ac:dyDescent="0.25">
      <c r="F43" s="45" t="s">
        <v>85</v>
      </c>
      <c r="G43" s="52">
        <v>905880</v>
      </c>
      <c r="I43" s="61">
        <v>-1172458</v>
      </c>
      <c r="K43" s="72">
        <v>664059</v>
      </c>
      <c r="M43" s="72">
        <v>843906</v>
      </c>
      <c r="O43" s="71">
        <v>-1147219</v>
      </c>
      <c r="Q43" s="72">
        <v>768145</v>
      </c>
      <c r="R43" s="74"/>
    </row>
    <row r="44" spans="1:18" ht="19.899999999999999" customHeight="1" x14ac:dyDescent="0.25">
      <c r="C44" s="45" t="s">
        <v>86</v>
      </c>
      <c r="G44" s="52"/>
      <c r="I44" s="52"/>
      <c r="K44" s="71"/>
      <c r="M44" s="71"/>
      <c r="O44" s="71"/>
      <c r="Q44" s="71"/>
      <c r="R44" s="74"/>
    </row>
    <row r="45" spans="1:18" ht="19.899999999999999" customHeight="1" x14ac:dyDescent="0.25">
      <c r="E45" s="45" t="s">
        <v>87</v>
      </c>
      <c r="G45" s="61">
        <v>-85468</v>
      </c>
      <c r="H45" s="61"/>
      <c r="I45" s="61">
        <v>-44349</v>
      </c>
      <c r="K45" s="61">
        <v>-15852</v>
      </c>
      <c r="M45" s="71">
        <v>-85468</v>
      </c>
      <c r="O45" s="71">
        <v>-44349</v>
      </c>
      <c r="Q45" s="71">
        <v>-15852</v>
      </c>
      <c r="R45" s="74"/>
    </row>
    <row r="46" spans="1:18" ht="19.899999999999999" customHeight="1" x14ac:dyDescent="0.25">
      <c r="E46" s="45" t="s">
        <v>121</v>
      </c>
      <c r="G46" s="61"/>
      <c r="I46" s="61"/>
      <c r="K46" s="61"/>
      <c r="M46" s="71"/>
      <c r="O46" s="71"/>
      <c r="Q46" s="71"/>
      <c r="R46" s="74"/>
    </row>
    <row r="47" spans="1:18" ht="19.899999999999999" customHeight="1" x14ac:dyDescent="0.25">
      <c r="F47" s="45" t="s">
        <v>88</v>
      </c>
      <c r="G47" s="61">
        <v>-8695997</v>
      </c>
      <c r="I47" s="52">
        <v>1896499</v>
      </c>
      <c r="K47" s="61">
        <v>-4786594</v>
      </c>
      <c r="M47" s="71">
        <v>-8598116</v>
      </c>
      <c r="O47" s="72">
        <v>2115694</v>
      </c>
      <c r="Q47" s="71">
        <v>-4950458</v>
      </c>
      <c r="R47" s="74"/>
    </row>
    <row r="48" spans="1:18" ht="19.899999999999999" customHeight="1" x14ac:dyDescent="0.25">
      <c r="E48" s="45" t="s">
        <v>118</v>
      </c>
      <c r="G48" s="61"/>
      <c r="I48" s="61"/>
      <c r="K48" s="71"/>
      <c r="M48" s="75"/>
      <c r="O48" s="75"/>
      <c r="Q48" s="79"/>
      <c r="R48" s="74"/>
    </row>
    <row r="49" spans="1:18" ht="19.899999999999999" customHeight="1" x14ac:dyDescent="0.25">
      <c r="F49" s="45" t="s">
        <v>89</v>
      </c>
      <c r="G49" s="52">
        <v>25437</v>
      </c>
      <c r="I49" s="61">
        <v>-223051</v>
      </c>
      <c r="K49" s="61">
        <v>-342836</v>
      </c>
      <c r="M49" s="72">
        <v>25437</v>
      </c>
      <c r="O49" s="71">
        <v>-223051</v>
      </c>
      <c r="Q49" s="71">
        <v>-342836</v>
      </c>
      <c r="R49" s="74"/>
    </row>
    <row r="50" spans="1:18" ht="19.899999999999999" customHeight="1" x14ac:dyDescent="0.25">
      <c r="E50" s="45" t="s">
        <v>119</v>
      </c>
      <c r="G50" s="61">
        <v>-20669</v>
      </c>
      <c r="I50" s="61">
        <v>-1435</v>
      </c>
      <c r="K50" s="61">
        <v>-225415</v>
      </c>
      <c r="M50" s="75">
        <v>0</v>
      </c>
      <c r="O50" s="71">
        <v>-1435</v>
      </c>
      <c r="Q50" s="80">
        <v>0</v>
      </c>
      <c r="R50" s="74"/>
    </row>
    <row r="51" spans="1:18" ht="19.899999999999999" customHeight="1" x14ac:dyDescent="0.25">
      <c r="E51" s="45" t="s">
        <v>83</v>
      </c>
      <c r="G51" s="52">
        <v>239</v>
      </c>
      <c r="I51" s="61">
        <v>-274</v>
      </c>
      <c r="K51" s="72">
        <v>295</v>
      </c>
      <c r="M51" s="80">
        <v>0</v>
      </c>
      <c r="O51" s="80">
        <v>0</v>
      </c>
      <c r="Q51" s="80">
        <v>0</v>
      </c>
      <c r="R51" s="76"/>
    </row>
    <row r="52" spans="1:18" ht="19.899999999999999" customHeight="1" x14ac:dyDescent="0.25">
      <c r="E52" s="45" t="s">
        <v>84</v>
      </c>
      <c r="G52" s="52"/>
      <c r="I52" s="52"/>
      <c r="K52" s="71"/>
      <c r="M52" s="71"/>
      <c r="O52" s="71"/>
      <c r="Q52" s="71"/>
    </row>
    <row r="53" spans="1:18" ht="19.899999999999999" customHeight="1" x14ac:dyDescent="0.25">
      <c r="F53" s="45" t="s">
        <v>85</v>
      </c>
      <c r="G53" s="72">
        <v>1742725</v>
      </c>
      <c r="I53" s="61">
        <v>-285895</v>
      </c>
      <c r="K53" s="72">
        <v>1111997</v>
      </c>
      <c r="M53" s="72">
        <v>1716151</v>
      </c>
      <c r="O53" s="71">
        <v>-360380</v>
      </c>
      <c r="Q53" s="80">
        <v>1072995</v>
      </c>
    </row>
    <row r="54" spans="1:18" ht="19.899999999999999" customHeight="1" x14ac:dyDescent="0.25">
      <c r="E54" s="45" t="s">
        <v>90</v>
      </c>
      <c r="F54" s="45" t="s">
        <v>91</v>
      </c>
      <c r="G54" s="81">
        <f>SUM(G35:G53)</f>
        <v>-12530457</v>
      </c>
      <c r="I54" s="96">
        <f>SUM(I35:I53)</f>
        <v>16114679</v>
      </c>
      <c r="K54" s="81">
        <f>SUM(K35:K53)</f>
        <v>-107812</v>
      </c>
      <c r="M54" s="81">
        <f>SUM(M35:M53)</f>
        <v>-9850520</v>
      </c>
      <c r="O54" s="96">
        <f>SUM(O35:O53)</f>
        <v>10230444</v>
      </c>
      <c r="P54" s="81"/>
      <c r="Q54" s="81">
        <f>SUM(Q35:Q53)</f>
        <v>-5051596</v>
      </c>
    </row>
    <row r="55" spans="1:18" ht="19.899999999999999" customHeight="1" thickBot="1" x14ac:dyDescent="0.3">
      <c r="A55" s="47" t="s">
        <v>112</v>
      </c>
      <c r="G55" s="123">
        <f>G33+G54</f>
        <v>-619063</v>
      </c>
      <c r="I55" s="82">
        <f>I33+I54</f>
        <v>26747783</v>
      </c>
      <c r="K55" s="82">
        <f>K33+K54</f>
        <v>11298185</v>
      </c>
      <c r="M55" s="83">
        <f>M33+M54</f>
        <v>3534386</v>
      </c>
      <c r="O55" s="83">
        <f>O33+O54</f>
        <v>18255602</v>
      </c>
      <c r="Q55" s="83">
        <f>Q33+Q54</f>
        <v>7129430</v>
      </c>
    </row>
    <row r="56" spans="1:18" ht="19.899999999999999" customHeight="1" thickTop="1" x14ac:dyDescent="0.25">
      <c r="A56" s="47" t="s">
        <v>92</v>
      </c>
      <c r="G56" s="52"/>
      <c r="I56" s="52"/>
      <c r="K56" s="52"/>
      <c r="M56" s="54"/>
      <c r="O56" s="54"/>
      <c r="Q56" s="54"/>
    </row>
    <row r="57" spans="1:18" ht="19.899999999999999" customHeight="1" x14ac:dyDescent="0.25">
      <c r="C57" s="45" t="s">
        <v>93</v>
      </c>
      <c r="G57" s="52">
        <f>G33-G58</f>
        <v>11806827</v>
      </c>
      <c r="I57" s="52">
        <v>10523651</v>
      </c>
      <c r="K57" s="52">
        <f>K33-K58</f>
        <v>11293517</v>
      </c>
      <c r="M57" s="54">
        <f>M33-M58</f>
        <v>13384906</v>
      </c>
      <c r="O57" s="54">
        <f>O33-O58</f>
        <v>8025158</v>
      </c>
      <c r="Q57" s="54">
        <f>Q33-Q58</f>
        <v>12181026</v>
      </c>
    </row>
    <row r="58" spans="1:18" ht="19.899999999999999" customHeight="1" x14ac:dyDescent="0.25">
      <c r="C58" s="45" t="s">
        <v>94</v>
      </c>
      <c r="G58" s="52">
        <v>104567</v>
      </c>
      <c r="I58" s="52">
        <v>109453</v>
      </c>
      <c r="K58" s="53">
        <v>112480</v>
      </c>
      <c r="M58" s="54">
        <v>0</v>
      </c>
      <c r="O58" s="54">
        <v>0</v>
      </c>
      <c r="Q58" s="54">
        <v>0</v>
      </c>
    </row>
    <row r="59" spans="1:18" ht="19.899999999999999" customHeight="1" thickBot="1" x14ac:dyDescent="0.3">
      <c r="G59" s="82">
        <f>SUM(G57:G58)</f>
        <v>11911394</v>
      </c>
      <c r="I59" s="82">
        <f>SUM(I57:I58)</f>
        <v>10633104</v>
      </c>
      <c r="K59" s="82">
        <f>SUM(K57:K58)</f>
        <v>11405997</v>
      </c>
      <c r="M59" s="84">
        <f>SUM(M57:M58)</f>
        <v>13384906</v>
      </c>
      <c r="O59" s="84">
        <f>SUM(O57:O58)</f>
        <v>8025158</v>
      </c>
      <c r="Q59" s="84">
        <f>SUM(Q57:Q58)</f>
        <v>12181026</v>
      </c>
    </row>
    <row r="60" spans="1:18" ht="19.899999999999999" customHeight="1" thickTop="1" x14ac:dyDescent="0.25">
      <c r="A60" s="47" t="s">
        <v>113</v>
      </c>
      <c r="G60" s="52"/>
      <c r="I60" s="52"/>
      <c r="K60" s="52"/>
      <c r="M60" s="54"/>
      <c r="O60" s="54"/>
      <c r="Q60" s="54"/>
    </row>
    <row r="61" spans="1:18" ht="19.899999999999999" customHeight="1" x14ac:dyDescent="0.25">
      <c r="C61" s="45" t="s">
        <v>93</v>
      </c>
      <c r="G61" s="61">
        <f>G55-G62</f>
        <v>-691971</v>
      </c>
      <c r="I61" s="52">
        <v>26592187</v>
      </c>
      <c r="K61" s="52">
        <f>K55-K62</f>
        <v>11130537</v>
      </c>
      <c r="M61" s="80">
        <f>M55-M62</f>
        <v>3534386</v>
      </c>
      <c r="O61" s="80">
        <f>O55-O62</f>
        <v>18255602</v>
      </c>
      <c r="Q61" s="80">
        <f>Q55-Q62</f>
        <v>7129430</v>
      </c>
    </row>
    <row r="62" spans="1:18" ht="19.899999999999999" customHeight="1" x14ac:dyDescent="0.25">
      <c r="C62" s="45" t="s">
        <v>94</v>
      </c>
      <c r="G62" s="85">
        <v>72908</v>
      </c>
      <c r="I62" s="85">
        <v>155596</v>
      </c>
      <c r="K62" s="85">
        <v>167648</v>
      </c>
      <c r="M62" s="54">
        <v>0</v>
      </c>
      <c r="O62" s="54">
        <v>0</v>
      </c>
      <c r="Q62" s="54">
        <v>0</v>
      </c>
    </row>
    <row r="63" spans="1:18" ht="19.899999999999999" customHeight="1" thickBot="1" x14ac:dyDescent="0.3">
      <c r="G63" s="123">
        <f>SUM(G61:G62)</f>
        <v>-619063</v>
      </c>
      <c r="I63" s="86">
        <f>SUM(I61:I62)</f>
        <v>26747783</v>
      </c>
      <c r="K63" s="86">
        <f>SUM(K61:K62)</f>
        <v>11298185</v>
      </c>
      <c r="M63" s="84">
        <f>SUM(M61:M62)</f>
        <v>3534386</v>
      </c>
      <c r="O63" s="84">
        <f>SUM(O61:O62)</f>
        <v>18255602</v>
      </c>
      <c r="Q63" s="82">
        <f>SUM(Q61:Q62)</f>
        <v>7129430</v>
      </c>
    </row>
    <row r="64" spans="1:18" ht="19.899999999999999" customHeight="1" thickTop="1" thickBot="1" x14ac:dyDescent="0.3">
      <c r="A64" s="47" t="s">
        <v>95</v>
      </c>
      <c r="G64" s="87">
        <f>G57/G66</f>
        <v>6.1853316380655716</v>
      </c>
      <c r="I64" s="87">
        <f>I57/I66</f>
        <v>5.5131045350508137</v>
      </c>
      <c r="K64" s="87">
        <f>K57/K66</f>
        <v>5.9164200513085676</v>
      </c>
      <c r="M64" s="88">
        <f>M57/M66</f>
        <v>7.0120518031079557</v>
      </c>
      <c r="O64" s="88">
        <f>O57/O66</f>
        <v>4.2042001358938377</v>
      </c>
      <c r="Q64" s="88">
        <f>Q57/Q66</f>
        <v>6.3813660945399908</v>
      </c>
    </row>
    <row r="65" spans="1:17" ht="19.899999999999999" customHeight="1" thickTop="1" x14ac:dyDescent="0.25">
      <c r="A65" s="47" t="s">
        <v>96</v>
      </c>
      <c r="K65" s="89"/>
      <c r="Q65" s="89"/>
    </row>
    <row r="66" spans="1:17" ht="19.899999999999999" customHeight="1" thickBot="1" x14ac:dyDescent="0.3">
      <c r="A66" s="47"/>
      <c r="B66" s="47" t="s">
        <v>97</v>
      </c>
      <c r="C66" s="47"/>
      <c r="D66" s="47"/>
      <c r="G66" s="90">
        <v>1908843</v>
      </c>
      <c r="H66" s="91"/>
      <c r="I66" s="90">
        <v>1908843</v>
      </c>
      <c r="J66" s="91"/>
      <c r="K66" s="90">
        <v>1908843</v>
      </c>
      <c r="L66" s="91"/>
      <c r="M66" s="92">
        <v>1908843</v>
      </c>
      <c r="O66" s="92">
        <v>1908843</v>
      </c>
      <c r="Q66" s="92">
        <v>1908843</v>
      </c>
    </row>
    <row r="67" spans="1:17" ht="14.5" thickTop="1" x14ac:dyDescent="0.3">
      <c r="B67" s="93"/>
      <c r="Q67" s="89"/>
    </row>
    <row r="68" spans="1:17" ht="17" x14ac:dyDescent="0.25">
      <c r="B68" s="94"/>
    </row>
    <row r="69" spans="1:17" x14ac:dyDescent="0.25">
      <c r="G69" s="95"/>
      <c r="I69" s="95"/>
      <c r="K69" s="95"/>
      <c r="M69" s="95"/>
      <c r="O69" s="95"/>
      <c r="Q69" s="95"/>
    </row>
  </sheetData>
  <sheetProtection algorithmName="SHA-512" hashValue="C3q+DIvv+RlI1tPdRaB5FW1PQkky8OQKWx9M7PpU2vMESiP67KLA/PaUzWbYt9C4ox7AKcpE3mntS6TgTDjyug==" saltValue="Fv38r6VDVptD0rHyS+8es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3185-70B9-43C1-A054-98500EA026FC}">
  <dimension ref="A1:O69"/>
  <sheetViews>
    <sheetView zoomScaleNormal="100" workbookViewId="0">
      <pane xSplit="6" ySplit="8" topLeftCell="G9" activePane="bottomRight" state="frozen"/>
      <selection activeCell="D87" sqref="D87"/>
      <selection pane="topRight" activeCell="D87" sqref="D87"/>
      <selection pane="bottomLeft" activeCell="D87" sqref="D87"/>
      <selection pane="bottomRight" activeCell="G17" sqref="G17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7265625" style="45" customWidth="1"/>
    <col min="7" max="7" width="14.7265625" style="89" customWidth="1"/>
    <col min="8" max="8" width="2.26953125" style="45" customWidth="1"/>
    <col min="9" max="9" width="14.7265625" style="45" customWidth="1"/>
    <col min="10" max="10" width="1.7265625" style="45" customWidth="1"/>
    <col min="11" max="11" width="14.7265625" style="89" customWidth="1"/>
    <col min="12" max="12" width="1.7265625" style="45" customWidth="1"/>
    <col min="13" max="13" width="14.7265625" style="45" customWidth="1"/>
    <col min="14" max="14" width="14.26953125" style="99" bestFit="1" customWidth="1"/>
    <col min="15" max="225" width="9.26953125" style="45"/>
    <col min="226" max="226" width="0.453125" style="45" customWidth="1"/>
    <col min="227" max="230" width="1.7265625" style="45" customWidth="1"/>
    <col min="231" max="231" width="56.7265625" style="45" customWidth="1"/>
    <col min="232" max="232" width="14.7265625" style="45" customWidth="1"/>
    <col min="233" max="233" width="2.26953125" style="45" customWidth="1"/>
    <col min="234" max="234" width="14.7265625" style="45" customWidth="1"/>
    <col min="235" max="235" width="1.7265625" style="45" customWidth="1"/>
    <col min="236" max="236" width="14.7265625" style="45" customWidth="1"/>
    <col min="237" max="237" width="1.7265625" style="45" customWidth="1"/>
    <col min="238" max="238" width="14.7265625" style="45" customWidth="1"/>
    <col min="239" max="239" width="14.26953125" style="45" bestFit="1" customWidth="1"/>
    <col min="240" max="481" width="9.26953125" style="45"/>
    <col min="482" max="482" width="0.453125" style="45" customWidth="1"/>
    <col min="483" max="486" width="1.7265625" style="45" customWidth="1"/>
    <col min="487" max="487" width="56.7265625" style="45" customWidth="1"/>
    <col min="488" max="488" width="14.7265625" style="45" customWidth="1"/>
    <col min="489" max="489" width="2.26953125" style="45" customWidth="1"/>
    <col min="490" max="490" width="14.7265625" style="45" customWidth="1"/>
    <col min="491" max="491" width="1.7265625" style="45" customWidth="1"/>
    <col min="492" max="492" width="14.7265625" style="45" customWidth="1"/>
    <col min="493" max="493" width="1.7265625" style="45" customWidth="1"/>
    <col min="494" max="494" width="14.7265625" style="45" customWidth="1"/>
    <col min="495" max="495" width="14.26953125" style="45" bestFit="1" customWidth="1"/>
    <col min="496" max="737" width="9.26953125" style="45"/>
    <col min="738" max="738" width="0.453125" style="45" customWidth="1"/>
    <col min="739" max="742" width="1.7265625" style="45" customWidth="1"/>
    <col min="743" max="743" width="56.7265625" style="45" customWidth="1"/>
    <col min="744" max="744" width="14.7265625" style="45" customWidth="1"/>
    <col min="745" max="745" width="2.26953125" style="45" customWidth="1"/>
    <col min="746" max="746" width="14.7265625" style="45" customWidth="1"/>
    <col min="747" max="747" width="1.7265625" style="45" customWidth="1"/>
    <col min="748" max="748" width="14.7265625" style="45" customWidth="1"/>
    <col min="749" max="749" width="1.7265625" style="45" customWidth="1"/>
    <col min="750" max="750" width="14.7265625" style="45" customWidth="1"/>
    <col min="751" max="751" width="14.26953125" style="45" bestFit="1" customWidth="1"/>
    <col min="752" max="993" width="9.26953125" style="45"/>
    <col min="994" max="994" width="0.453125" style="45" customWidth="1"/>
    <col min="995" max="998" width="1.7265625" style="45" customWidth="1"/>
    <col min="999" max="999" width="56.7265625" style="45" customWidth="1"/>
    <col min="1000" max="1000" width="14.7265625" style="45" customWidth="1"/>
    <col min="1001" max="1001" width="2.26953125" style="45" customWidth="1"/>
    <col min="1002" max="1002" width="14.7265625" style="45" customWidth="1"/>
    <col min="1003" max="1003" width="1.7265625" style="45" customWidth="1"/>
    <col min="1004" max="1004" width="14.7265625" style="45" customWidth="1"/>
    <col min="1005" max="1005" width="1.7265625" style="45" customWidth="1"/>
    <col min="1006" max="1006" width="14.7265625" style="45" customWidth="1"/>
    <col min="1007" max="1007" width="14.26953125" style="45" bestFit="1" customWidth="1"/>
    <col min="1008" max="1249" width="9.26953125" style="45"/>
    <col min="1250" max="1250" width="0.453125" style="45" customWidth="1"/>
    <col min="1251" max="1254" width="1.7265625" style="45" customWidth="1"/>
    <col min="1255" max="1255" width="56.7265625" style="45" customWidth="1"/>
    <col min="1256" max="1256" width="14.7265625" style="45" customWidth="1"/>
    <col min="1257" max="1257" width="2.26953125" style="45" customWidth="1"/>
    <col min="1258" max="1258" width="14.7265625" style="45" customWidth="1"/>
    <col min="1259" max="1259" width="1.7265625" style="45" customWidth="1"/>
    <col min="1260" max="1260" width="14.7265625" style="45" customWidth="1"/>
    <col min="1261" max="1261" width="1.7265625" style="45" customWidth="1"/>
    <col min="1262" max="1262" width="14.7265625" style="45" customWidth="1"/>
    <col min="1263" max="1263" width="14.26953125" style="45" bestFit="1" customWidth="1"/>
    <col min="1264" max="1505" width="9.26953125" style="45"/>
    <col min="1506" max="1506" width="0.453125" style="45" customWidth="1"/>
    <col min="1507" max="1510" width="1.7265625" style="45" customWidth="1"/>
    <col min="1511" max="1511" width="56.7265625" style="45" customWidth="1"/>
    <col min="1512" max="1512" width="14.7265625" style="45" customWidth="1"/>
    <col min="1513" max="1513" width="2.26953125" style="45" customWidth="1"/>
    <col min="1514" max="1514" width="14.7265625" style="45" customWidth="1"/>
    <col min="1515" max="1515" width="1.7265625" style="45" customWidth="1"/>
    <col min="1516" max="1516" width="14.7265625" style="45" customWidth="1"/>
    <col min="1517" max="1517" width="1.7265625" style="45" customWidth="1"/>
    <col min="1518" max="1518" width="14.7265625" style="45" customWidth="1"/>
    <col min="1519" max="1519" width="14.26953125" style="45" bestFit="1" customWidth="1"/>
    <col min="1520" max="1761" width="9.26953125" style="45"/>
    <col min="1762" max="1762" width="0.453125" style="45" customWidth="1"/>
    <col min="1763" max="1766" width="1.7265625" style="45" customWidth="1"/>
    <col min="1767" max="1767" width="56.7265625" style="45" customWidth="1"/>
    <col min="1768" max="1768" width="14.7265625" style="45" customWidth="1"/>
    <col min="1769" max="1769" width="2.26953125" style="45" customWidth="1"/>
    <col min="1770" max="1770" width="14.7265625" style="45" customWidth="1"/>
    <col min="1771" max="1771" width="1.7265625" style="45" customWidth="1"/>
    <col min="1772" max="1772" width="14.7265625" style="45" customWidth="1"/>
    <col min="1773" max="1773" width="1.7265625" style="45" customWidth="1"/>
    <col min="1774" max="1774" width="14.7265625" style="45" customWidth="1"/>
    <col min="1775" max="1775" width="14.26953125" style="45" bestFit="1" customWidth="1"/>
    <col min="1776" max="2017" width="9.26953125" style="45"/>
    <col min="2018" max="2018" width="0.453125" style="45" customWidth="1"/>
    <col min="2019" max="2022" width="1.7265625" style="45" customWidth="1"/>
    <col min="2023" max="2023" width="56.7265625" style="45" customWidth="1"/>
    <col min="2024" max="2024" width="14.7265625" style="45" customWidth="1"/>
    <col min="2025" max="2025" width="2.26953125" style="45" customWidth="1"/>
    <col min="2026" max="2026" width="14.7265625" style="45" customWidth="1"/>
    <col min="2027" max="2027" width="1.7265625" style="45" customWidth="1"/>
    <col min="2028" max="2028" width="14.7265625" style="45" customWidth="1"/>
    <col min="2029" max="2029" width="1.7265625" style="45" customWidth="1"/>
    <col min="2030" max="2030" width="14.7265625" style="45" customWidth="1"/>
    <col min="2031" max="2031" width="14.26953125" style="45" bestFit="1" customWidth="1"/>
    <col min="2032" max="2273" width="9.26953125" style="45"/>
    <col min="2274" max="2274" width="0.453125" style="45" customWidth="1"/>
    <col min="2275" max="2278" width="1.7265625" style="45" customWidth="1"/>
    <col min="2279" max="2279" width="56.7265625" style="45" customWidth="1"/>
    <col min="2280" max="2280" width="14.7265625" style="45" customWidth="1"/>
    <col min="2281" max="2281" width="2.26953125" style="45" customWidth="1"/>
    <col min="2282" max="2282" width="14.7265625" style="45" customWidth="1"/>
    <col min="2283" max="2283" width="1.7265625" style="45" customWidth="1"/>
    <col min="2284" max="2284" width="14.7265625" style="45" customWidth="1"/>
    <col min="2285" max="2285" width="1.7265625" style="45" customWidth="1"/>
    <col min="2286" max="2286" width="14.7265625" style="45" customWidth="1"/>
    <col min="2287" max="2287" width="14.26953125" style="45" bestFit="1" customWidth="1"/>
    <col min="2288" max="2529" width="9.26953125" style="45"/>
    <col min="2530" max="2530" width="0.453125" style="45" customWidth="1"/>
    <col min="2531" max="2534" width="1.7265625" style="45" customWidth="1"/>
    <col min="2535" max="2535" width="56.7265625" style="45" customWidth="1"/>
    <col min="2536" max="2536" width="14.7265625" style="45" customWidth="1"/>
    <col min="2537" max="2537" width="2.26953125" style="45" customWidth="1"/>
    <col min="2538" max="2538" width="14.7265625" style="45" customWidth="1"/>
    <col min="2539" max="2539" width="1.7265625" style="45" customWidth="1"/>
    <col min="2540" max="2540" width="14.7265625" style="45" customWidth="1"/>
    <col min="2541" max="2541" width="1.7265625" style="45" customWidth="1"/>
    <col min="2542" max="2542" width="14.7265625" style="45" customWidth="1"/>
    <col min="2543" max="2543" width="14.26953125" style="45" bestFit="1" customWidth="1"/>
    <col min="2544" max="2785" width="9.26953125" style="45"/>
    <col min="2786" max="2786" width="0.453125" style="45" customWidth="1"/>
    <col min="2787" max="2790" width="1.7265625" style="45" customWidth="1"/>
    <col min="2791" max="2791" width="56.7265625" style="45" customWidth="1"/>
    <col min="2792" max="2792" width="14.7265625" style="45" customWidth="1"/>
    <col min="2793" max="2793" width="2.26953125" style="45" customWidth="1"/>
    <col min="2794" max="2794" width="14.7265625" style="45" customWidth="1"/>
    <col min="2795" max="2795" width="1.7265625" style="45" customWidth="1"/>
    <col min="2796" max="2796" width="14.7265625" style="45" customWidth="1"/>
    <col min="2797" max="2797" width="1.7265625" style="45" customWidth="1"/>
    <col min="2798" max="2798" width="14.7265625" style="45" customWidth="1"/>
    <col min="2799" max="2799" width="14.26953125" style="45" bestFit="1" customWidth="1"/>
    <col min="2800" max="3041" width="9.26953125" style="45"/>
    <col min="3042" max="3042" width="0.453125" style="45" customWidth="1"/>
    <col min="3043" max="3046" width="1.7265625" style="45" customWidth="1"/>
    <col min="3047" max="3047" width="56.7265625" style="45" customWidth="1"/>
    <col min="3048" max="3048" width="14.7265625" style="45" customWidth="1"/>
    <col min="3049" max="3049" width="2.26953125" style="45" customWidth="1"/>
    <col min="3050" max="3050" width="14.7265625" style="45" customWidth="1"/>
    <col min="3051" max="3051" width="1.7265625" style="45" customWidth="1"/>
    <col min="3052" max="3052" width="14.7265625" style="45" customWidth="1"/>
    <col min="3053" max="3053" width="1.7265625" style="45" customWidth="1"/>
    <col min="3054" max="3054" width="14.7265625" style="45" customWidth="1"/>
    <col min="3055" max="3055" width="14.26953125" style="45" bestFit="1" customWidth="1"/>
    <col min="3056" max="3297" width="9.26953125" style="45"/>
    <col min="3298" max="3298" width="0.453125" style="45" customWidth="1"/>
    <col min="3299" max="3302" width="1.7265625" style="45" customWidth="1"/>
    <col min="3303" max="3303" width="56.7265625" style="45" customWidth="1"/>
    <col min="3304" max="3304" width="14.7265625" style="45" customWidth="1"/>
    <col min="3305" max="3305" width="2.26953125" style="45" customWidth="1"/>
    <col min="3306" max="3306" width="14.7265625" style="45" customWidth="1"/>
    <col min="3307" max="3307" width="1.7265625" style="45" customWidth="1"/>
    <col min="3308" max="3308" width="14.7265625" style="45" customWidth="1"/>
    <col min="3309" max="3309" width="1.7265625" style="45" customWidth="1"/>
    <col min="3310" max="3310" width="14.7265625" style="45" customWidth="1"/>
    <col min="3311" max="3311" width="14.26953125" style="45" bestFit="1" customWidth="1"/>
    <col min="3312" max="3553" width="9.26953125" style="45"/>
    <col min="3554" max="3554" width="0.453125" style="45" customWidth="1"/>
    <col min="3555" max="3558" width="1.7265625" style="45" customWidth="1"/>
    <col min="3559" max="3559" width="56.7265625" style="45" customWidth="1"/>
    <col min="3560" max="3560" width="14.7265625" style="45" customWidth="1"/>
    <col min="3561" max="3561" width="2.26953125" style="45" customWidth="1"/>
    <col min="3562" max="3562" width="14.7265625" style="45" customWidth="1"/>
    <col min="3563" max="3563" width="1.7265625" style="45" customWidth="1"/>
    <col min="3564" max="3564" width="14.7265625" style="45" customWidth="1"/>
    <col min="3565" max="3565" width="1.7265625" style="45" customWidth="1"/>
    <col min="3566" max="3566" width="14.7265625" style="45" customWidth="1"/>
    <col min="3567" max="3567" width="14.26953125" style="45" bestFit="1" customWidth="1"/>
    <col min="3568" max="3809" width="9.26953125" style="45"/>
    <col min="3810" max="3810" width="0.453125" style="45" customWidth="1"/>
    <col min="3811" max="3814" width="1.7265625" style="45" customWidth="1"/>
    <col min="3815" max="3815" width="56.7265625" style="45" customWidth="1"/>
    <col min="3816" max="3816" width="14.7265625" style="45" customWidth="1"/>
    <col min="3817" max="3817" width="2.26953125" style="45" customWidth="1"/>
    <col min="3818" max="3818" width="14.7265625" style="45" customWidth="1"/>
    <col min="3819" max="3819" width="1.7265625" style="45" customWidth="1"/>
    <col min="3820" max="3820" width="14.7265625" style="45" customWidth="1"/>
    <col min="3821" max="3821" width="1.7265625" style="45" customWidth="1"/>
    <col min="3822" max="3822" width="14.7265625" style="45" customWidth="1"/>
    <col min="3823" max="3823" width="14.26953125" style="45" bestFit="1" customWidth="1"/>
    <col min="3824" max="4065" width="9.26953125" style="45"/>
    <col min="4066" max="4066" width="0.453125" style="45" customWidth="1"/>
    <col min="4067" max="4070" width="1.7265625" style="45" customWidth="1"/>
    <col min="4071" max="4071" width="56.7265625" style="45" customWidth="1"/>
    <col min="4072" max="4072" width="14.7265625" style="45" customWidth="1"/>
    <col min="4073" max="4073" width="2.26953125" style="45" customWidth="1"/>
    <col min="4074" max="4074" width="14.7265625" style="45" customWidth="1"/>
    <col min="4075" max="4075" width="1.7265625" style="45" customWidth="1"/>
    <col min="4076" max="4076" width="14.7265625" style="45" customWidth="1"/>
    <col min="4077" max="4077" width="1.7265625" style="45" customWidth="1"/>
    <col min="4078" max="4078" width="14.7265625" style="45" customWidth="1"/>
    <col min="4079" max="4079" width="14.26953125" style="45" bestFit="1" customWidth="1"/>
    <col min="4080" max="4321" width="9.26953125" style="45"/>
    <col min="4322" max="4322" width="0.453125" style="45" customWidth="1"/>
    <col min="4323" max="4326" width="1.7265625" style="45" customWidth="1"/>
    <col min="4327" max="4327" width="56.7265625" style="45" customWidth="1"/>
    <col min="4328" max="4328" width="14.7265625" style="45" customWidth="1"/>
    <col min="4329" max="4329" width="2.26953125" style="45" customWidth="1"/>
    <col min="4330" max="4330" width="14.7265625" style="45" customWidth="1"/>
    <col min="4331" max="4331" width="1.7265625" style="45" customWidth="1"/>
    <col min="4332" max="4332" width="14.7265625" style="45" customWidth="1"/>
    <col min="4333" max="4333" width="1.7265625" style="45" customWidth="1"/>
    <col min="4334" max="4334" width="14.7265625" style="45" customWidth="1"/>
    <col min="4335" max="4335" width="14.26953125" style="45" bestFit="1" customWidth="1"/>
    <col min="4336" max="4577" width="9.26953125" style="45"/>
    <col min="4578" max="4578" width="0.453125" style="45" customWidth="1"/>
    <col min="4579" max="4582" width="1.7265625" style="45" customWidth="1"/>
    <col min="4583" max="4583" width="56.7265625" style="45" customWidth="1"/>
    <col min="4584" max="4584" width="14.7265625" style="45" customWidth="1"/>
    <col min="4585" max="4585" width="2.26953125" style="45" customWidth="1"/>
    <col min="4586" max="4586" width="14.7265625" style="45" customWidth="1"/>
    <col min="4587" max="4587" width="1.7265625" style="45" customWidth="1"/>
    <col min="4588" max="4588" width="14.7265625" style="45" customWidth="1"/>
    <col min="4589" max="4589" width="1.7265625" style="45" customWidth="1"/>
    <col min="4590" max="4590" width="14.7265625" style="45" customWidth="1"/>
    <col min="4591" max="4591" width="14.26953125" style="45" bestFit="1" customWidth="1"/>
    <col min="4592" max="4833" width="9.26953125" style="45"/>
    <col min="4834" max="4834" width="0.453125" style="45" customWidth="1"/>
    <col min="4835" max="4838" width="1.7265625" style="45" customWidth="1"/>
    <col min="4839" max="4839" width="56.7265625" style="45" customWidth="1"/>
    <col min="4840" max="4840" width="14.7265625" style="45" customWidth="1"/>
    <col min="4841" max="4841" width="2.26953125" style="45" customWidth="1"/>
    <col min="4842" max="4842" width="14.7265625" style="45" customWidth="1"/>
    <col min="4843" max="4843" width="1.7265625" style="45" customWidth="1"/>
    <col min="4844" max="4844" width="14.7265625" style="45" customWidth="1"/>
    <col min="4845" max="4845" width="1.7265625" style="45" customWidth="1"/>
    <col min="4846" max="4846" width="14.7265625" style="45" customWidth="1"/>
    <col min="4847" max="4847" width="14.26953125" style="45" bestFit="1" customWidth="1"/>
    <col min="4848" max="5089" width="9.26953125" style="45"/>
    <col min="5090" max="5090" width="0.453125" style="45" customWidth="1"/>
    <col min="5091" max="5094" width="1.7265625" style="45" customWidth="1"/>
    <col min="5095" max="5095" width="56.7265625" style="45" customWidth="1"/>
    <col min="5096" max="5096" width="14.7265625" style="45" customWidth="1"/>
    <col min="5097" max="5097" width="2.26953125" style="45" customWidth="1"/>
    <col min="5098" max="5098" width="14.7265625" style="45" customWidth="1"/>
    <col min="5099" max="5099" width="1.7265625" style="45" customWidth="1"/>
    <col min="5100" max="5100" width="14.7265625" style="45" customWidth="1"/>
    <col min="5101" max="5101" width="1.7265625" style="45" customWidth="1"/>
    <col min="5102" max="5102" width="14.7265625" style="45" customWidth="1"/>
    <col min="5103" max="5103" width="14.26953125" style="45" bestFit="1" customWidth="1"/>
    <col min="5104" max="5345" width="9.26953125" style="45"/>
    <col min="5346" max="5346" width="0.453125" style="45" customWidth="1"/>
    <col min="5347" max="5350" width="1.7265625" style="45" customWidth="1"/>
    <col min="5351" max="5351" width="56.7265625" style="45" customWidth="1"/>
    <col min="5352" max="5352" width="14.7265625" style="45" customWidth="1"/>
    <col min="5353" max="5353" width="2.26953125" style="45" customWidth="1"/>
    <col min="5354" max="5354" width="14.7265625" style="45" customWidth="1"/>
    <col min="5355" max="5355" width="1.7265625" style="45" customWidth="1"/>
    <col min="5356" max="5356" width="14.7265625" style="45" customWidth="1"/>
    <col min="5357" max="5357" width="1.7265625" style="45" customWidth="1"/>
    <col min="5358" max="5358" width="14.7265625" style="45" customWidth="1"/>
    <col min="5359" max="5359" width="14.26953125" style="45" bestFit="1" customWidth="1"/>
    <col min="5360" max="5601" width="9.26953125" style="45"/>
    <col min="5602" max="5602" width="0.453125" style="45" customWidth="1"/>
    <col min="5603" max="5606" width="1.7265625" style="45" customWidth="1"/>
    <col min="5607" max="5607" width="56.7265625" style="45" customWidth="1"/>
    <col min="5608" max="5608" width="14.7265625" style="45" customWidth="1"/>
    <col min="5609" max="5609" width="2.26953125" style="45" customWidth="1"/>
    <col min="5610" max="5610" width="14.7265625" style="45" customWidth="1"/>
    <col min="5611" max="5611" width="1.7265625" style="45" customWidth="1"/>
    <col min="5612" max="5612" width="14.7265625" style="45" customWidth="1"/>
    <col min="5613" max="5613" width="1.7265625" style="45" customWidth="1"/>
    <col min="5614" max="5614" width="14.7265625" style="45" customWidth="1"/>
    <col min="5615" max="5615" width="14.26953125" style="45" bestFit="1" customWidth="1"/>
    <col min="5616" max="5857" width="9.26953125" style="45"/>
    <col min="5858" max="5858" width="0.453125" style="45" customWidth="1"/>
    <col min="5859" max="5862" width="1.7265625" style="45" customWidth="1"/>
    <col min="5863" max="5863" width="56.7265625" style="45" customWidth="1"/>
    <col min="5864" max="5864" width="14.7265625" style="45" customWidth="1"/>
    <col min="5865" max="5865" width="2.26953125" style="45" customWidth="1"/>
    <col min="5866" max="5866" width="14.7265625" style="45" customWidth="1"/>
    <col min="5867" max="5867" width="1.7265625" style="45" customWidth="1"/>
    <col min="5868" max="5868" width="14.7265625" style="45" customWidth="1"/>
    <col min="5869" max="5869" width="1.7265625" style="45" customWidth="1"/>
    <col min="5870" max="5870" width="14.7265625" style="45" customWidth="1"/>
    <col min="5871" max="5871" width="14.26953125" style="45" bestFit="1" customWidth="1"/>
    <col min="5872" max="6113" width="9.26953125" style="45"/>
    <col min="6114" max="6114" width="0.453125" style="45" customWidth="1"/>
    <col min="6115" max="6118" width="1.7265625" style="45" customWidth="1"/>
    <col min="6119" max="6119" width="56.7265625" style="45" customWidth="1"/>
    <col min="6120" max="6120" width="14.7265625" style="45" customWidth="1"/>
    <col min="6121" max="6121" width="2.26953125" style="45" customWidth="1"/>
    <col min="6122" max="6122" width="14.7265625" style="45" customWidth="1"/>
    <col min="6123" max="6123" width="1.7265625" style="45" customWidth="1"/>
    <col min="6124" max="6124" width="14.7265625" style="45" customWidth="1"/>
    <col min="6125" max="6125" width="1.7265625" style="45" customWidth="1"/>
    <col min="6126" max="6126" width="14.7265625" style="45" customWidth="1"/>
    <col min="6127" max="6127" width="14.26953125" style="45" bestFit="1" customWidth="1"/>
    <col min="6128" max="6369" width="9.26953125" style="45"/>
    <col min="6370" max="6370" width="0.453125" style="45" customWidth="1"/>
    <col min="6371" max="6374" width="1.7265625" style="45" customWidth="1"/>
    <col min="6375" max="6375" width="56.7265625" style="45" customWidth="1"/>
    <col min="6376" max="6376" width="14.7265625" style="45" customWidth="1"/>
    <col min="6377" max="6377" width="2.26953125" style="45" customWidth="1"/>
    <col min="6378" max="6378" width="14.7265625" style="45" customWidth="1"/>
    <col min="6379" max="6379" width="1.7265625" style="45" customWidth="1"/>
    <col min="6380" max="6380" width="14.7265625" style="45" customWidth="1"/>
    <col min="6381" max="6381" width="1.7265625" style="45" customWidth="1"/>
    <col min="6382" max="6382" width="14.7265625" style="45" customWidth="1"/>
    <col min="6383" max="6383" width="14.26953125" style="45" bestFit="1" customWidth="1"/>
    <col min="6384" max="6625" width="9.26953125" style="45"/>
    <col min="6626" max="6626" width="0.453125" style="45" customWidth="1"/>
    <col min="6627" max="6630" width="1.7265625" style="45" customWidth="1"/>
    <col min="6631" max="6631" width="56.7265625" style="45" customWidth="1"/>
    <col min="6632" max="6632" width="14.7265625" style="45" customWidth="1"/>
    <col min="6633" max="6633" width="2.26953125" style="45" customWidth="1"/>
    <col min="6634" max="6634" width="14.7265625" style="45" customWidth="1"/>
    <col min="6635" max="6635" width="1.7265625" style="45" customWidth="1"/>
    <col min="6636" max="6636" width="14.7265625" style="45" customWidth="1"/>
    <col min="6637" max="6637" width="1.7265625" style="45" customWidth="1"/>
    <col min="6638" max="6638" width="14.7265625" style="45" customWidth="1"/>
    <col min="6639" max="6639" width="14.26953125" style="45" bestFit="1" customWidth="1"/>
    <col min="6640" max="6881" width="9.26953125" style="45"/>
    <col min="6882" max="6882" width="0.453125" style="45" customWidth="1"/>
    <col min="6883" max="6886" width="1.7265625" style="45" customWidth="1"/>
    <col min="6887" max="6887" width="56.7265625" style="45" customWidth="1"/>
    <col min="6888" max="6888" width="14.7265625" style="45" customWidth="1"/>
    <col min="6889" max="6889" width="2.26953125" style="45" customWidth="1"/>
    <col min="6890" max="6890" width="14.7265625" style="45" customWidth="1"/>
    <col min="6891" max="6891" width="1.7265625" style="45" customWidth="1"/>
    <col min="6892" max="6892" width="14.7265625" style="45" customWidth="1"/>
    <col min="6893" max="6893" width="1.7265625" style="45" customWidth="1"/>
    <col min="6894" max="6894" width="14.7265625" style="45" customWidth="1"/>
    <col min="6895" max="6895" width="14.26953125" style="45" bestFit="1" customWidth="1"/>
    <col min="6896" max="7137" width="9.26953125" style="45"/>
    <col min="7138" max="7138" width="0.453125" style="45" customWidth="1"/>
    <col min="7139" max="7142" width="1.7265625" style="45" customWidth="1"/>
    <col min="7143" max="7143" width="56.7265625" style="45" customWidth="1"/>
    <col min="7144" max="7144" width="14.7265625" style="45" customWidth="1"/>
    <col min="7145" max="7145" width="2.26953125" style="45" customWidth="1"/>
    <col min="7146" max="7146" width="14.7265625" style="45" customWidth="1"/>
    <col min="7147" max="7147" width="1.7265625" style="45" customWidth="1"/>
    <col min="7148" max="7148" width="14.7265625" style="45" customWidth="1"/>
    <col min="7149" max="7149" width="1.7265625" style="45" customWidth="1"/>
    <col min="7150" max="7150" width="14.7265625" style="45" customWidth="1"/>
    <col min="7151" max="7151" width="14.26953125" style="45" bestFit="1" customWidth="1"/>
    <col min="7152" max="7393" width="9.26953125" style="45"/>
    <col min="7394" max="7394" width="0.453125" style="45" customWidth="1"/>
    <col min="7395" max="7398" width="1.7265625" style="45" customWidth="1"/>
    <col min="7399" max="7399" width="56.7265625" style="45" customWidth="1"/>
    <col min="7400" max="7400" width="14.7265625" style="45" customWidth="1"/>
    <col min="7401" max="7401" width="2.26953125" style="45" customWidth="1"/>
    <col min="7402" max="7402" width="14.7265625" style="45" customWidth="1"/>
    <col min="7403" max="7403" width="1.7265625" style="45" customWidth="1"/>
    <col min="7404" max="7404" width="14.7265625" style="45" customWidth="1"/>
    <col min="7405" max="7405" width="1.7265625" style="45" customWidth="1"/>
    <col min="7406" max="7406" width="14.7265625" style="45" customWidth="1"/>
    <col min="7407" max="7407" width="14.26953125" style="45" bestFit="1" customWidth="1"/>
    <col min="7408" max="7649" width="9.26953125" style="45"/>
    <col min="7650" max="7650" width="0.453125" style="45" customWidth="1"/>
    <col min="7651" max="7654" width="1.7265625" style="45" customWidth="1"/>
    <col min="7655" max="7655" width="56.7265625" style="45" customWidth="1"/>
    <col min="7656" max="7656" width="14.7265625" style="45" customWidth="1"/>
    <col min="7657" max="7657" width="2.26953125" style="45" customWidth="1"/>
    <col min="7658" max="7658" width="14.7265625" style="45" customWidth="1"/>
    <col min="7659" max="7659" width="1.7265625" style="45" customWidth="1"/>
    <col min="7660" max="7660" width="14.7265625" style="45" customWidth="1"/>
    <col min="7661" max="7661" width="1.7265625" style="45" customWidth="1"/>
    <col min="7662" max="7662" width="14.7265625" style="45" customWidth="1"/>
    <col min="7663" max="7663" width="14.26953125" style="45" bestFit="1" customWidth="1"/>
    <col min="7664" max="7905" width="9.26953125" style="45"/>
    <col min="7906" max="7906" width="0.453125" style="45" customWidth="1"/>
    <col min="7907" max="7910" width="1.7265625" style="45" customWidth="1"/>
    <col min="7911" max="7911" width="56.7265625" style="45" customWidth="1"/>
    <col min="7912" max="7912" width="14.7265625" style="45" customWidth="1"/>
    <col min="7913" max="7913" width="2.26953125" style="45" customWidth="1"/>
    <col min="7914" max="7914" width="14.7265625" style="45" customWidth="1"/>
    <col min="7915" max="7915" width="1.7265625" style="45" customWidth="1"/>
    <col min="7916" max="7916" width="14.7265625" style="45" customWidth="1"/>
    <col min="7917" max="7917" width="1.7265625" style="45" customWidth="1"/>
    <col min="7918" max="7918" width="14.7265625" style="45" customWidth="1"/>
    <col min="7919" max="7919" width="14.26953125" style="45" bestFit="1" customWidth="1"/>
    <col min="7920" max="8161" width="9.26953125" style="45"/>
    <col min="8162" max="8162" width="0.453125" style="45" customWidth="1"/>
    <col min="8163" max="8166" width="1.7265625" style="45" customWidth="1"/>
    <col min="8167" max="8167" width="56.7265625" style="45" customWidth="1"/>
    <col min="8168" max="8168" width="14.7265625" style="45" customWidth="1"/>
    <col min="8169" max="8169" width="2.26953125" style="45" customWidth="1"/>
    <col min="8170" max="8170" width="14.7265625" style="45" customWidth="1"/>
    <col min="8171" max="8171" width="1.7265625" style="45" customWidth="1"/>
    <col min="8172" max="8172" width="14.7265625" style="45" customWidth="1"/>
    <col min="8173" max="8173" width="1.7265625" style="45" customWidth="1"/>
    <col min="8174" max="8174" width="14.7265625" style="45" customWidth="1"/>
    <col min="8175" max="8175" width="14.26953125" style="45" bestFit="1" customWidth="1"/>
    <col min="8176" max="8417" width="9.26953125" style="45"/>
    <col min="8418" max="8418" width="0.453125" style="45" customWidth="1"/>
    <col min="8419" max="8422" width="1.7265625" style="45" customWidth="1"/>
    <col min="8423" max="8423" width="56.7265625" style="45" customWidth="1"/>
    <col min="8424" max="8424" width="14.7265625" style="45" customWidth="1"/>
    <col min="8425" max="8425" width="2.26953125" style="45" customWidth="1"/>
    <col min="8426" max="8426" width="14.7265625" style="45" customWidth="1"/>
    <col min="8427" max="8427" width="1.7265625" style="45" customWidth="1"/>
    <col min="8428" max="8428" width="14.7265625" style="45" customWidth="1"/>
    <col min="8429" max="8429" width="1.7265625" style="45" customWidth="1"/>
    <col min="8430" max="8430" width="14.7265625" style="45" customWidth="1"/>
    <col min="8431" max="8431" width="14.26953125" style="45" bestFit="1" customWidth="1"/>
    <col min="8432" max="8673" width="9.26953125" style="45"/>
    <col min="8674" max="8674" width="0.453125" style="45" customWidth="1"/>
    <col min="8675" max="8678" width="1.7265625" style="45" customWidth="1"/>
    <col min="8679" max="8679" width="56.7265625" style="45" customWidth="1"/>
    <col min="8680" max="8680" width="14.7265625" style="45" customWidth="1"/>
    <col min="8681" max="8681" width="2.26953125" style="45" customWidth="1"/>
    <col min="8682" max="8682" width="14.7265625" style="45" customWidth="1"/>
    <col min="8683" max="8683" width="1.7265625" style="45" customWidth="1"/>
    <col min="8684" max="8684" width="14.7265625" style="45" customWidth="1"/>
    <col min="8685" max="8685" width="1.7265625" style="45" customWidth="1"/>
    <col min="8686" max="8686" width="14.7265625" style="45" customWidth="1"/>
    <col min="8687" max="8687" width="14.26953125" style="45" bestFit="1" customWidth="1"/>
    <col min="8688" max="8929" width="9.26953125" style="45"/>
    <col min="8930" max="8930" width="0.453125" style="45" customWidth="1"/>
    <col min="8931" max="8934" width="1.7265625" style="45" customWidth="1"/>
    <col min="8935" max="8935" width="56.7265625" style="45" customWidth="1"/>
    <col min="8936" max="8936" width="14.7265625" style="45" customWidth="1"/>
    <col min="8937" max="8937" width="2.26953125" style="45" customWidth="1"/>
    <col min="8938" max="8938" width="14.7265625" style="45" customWidth="1"/>
    <col min="8939" max="8939" width="1.7265625" style="45" customWidth="1"/>
    <col min="8940" max="8940" width="14.7265625" style="45" customWidth="1"/>
    <col min="8941" max="8941" width="1.7265625" style="45" customWidth="1"/>
    <col min="8942" max="8942" width="14.7265625" style="45" customWidth="1"/>
    <col min="8943" max="8943" width="14.26953125" style="45" bestFit="1" customWidth="1"/>
    <col min="8944" max="9185" width="9.26953125" style="45"/>
    <col min="9186" max="9186" width="0.453125" style="45" customWidth="1"/>
    <col min="9187" max="9190" width="1.7265625" style="45" customWidth="1"/>
    <col min="9191" max="9191" width="56.7265625" style="45" customWidth="1"/>
    <col min="9192" max="9192" width="14.7265625" style="45" customWidth="1"/>
    <col min="9193" max="9193" width="2.26953125" style="45" customWidth="1"/>
    <col min="9194" max="9194" width="14.7265625" style="45" customWidth="1"/>
    <col min="9195" max="9195" width="1.7265625" style="45" customWidth="1"/>
    <col min="9196" max="9196" width="14.7265625" style="45" customWidth="1"/>
    <col min="9197" max="9197" width="1.7265625" style="45" customWidth="1"/>
    <col min="9198" max="9198" width="14.7265625" style="45" customWidth="1"/>
    <col min="9199" max="9199" width="14.26953125" style="45" bestFit="1" customWidth="1"/>
    <col min="9200" max="9441" width="9.26953125" style="45"/>
    <col min="9442" max="9442" width="0.453125" style="45" customWidth="1"/>
    <col min="9443" max="9446" width="1.7265625" style="45" customWidth="1"/>
    <col min="9447" max="9447" width="56.7265625" style="45" customWidth="1"/>
    <col min="9448" max="9448" width="14.7265625" style="45" customWidth="1"/>
    <col min="9449" max="9449" width="2.26953125" style="45" customWidth="1"/>
    <col min="9450" max="9450" width="14.7265625" style="45" customWidth="1"/>
    <col min="9451" max="9451" width="1.7265625" style="45" customWidth="1"/>
    <col min="9452" max="9452" width="14.7265625" style="45" customWidth="1"/>
    <col min="9453" max="9453" width="1.7265625" style="45" customWidth="1"/>
    <col min="9454" max="9454" width="14.7265625" style="45" customWidth="1"/>
    <col min="9455" max="9455" width="14.26953125" style="45" bestFit="1" customWidth="1"/>
    <col min="9456" max="9697" width="9.26953125" style="45"/>
    <col min="9698" max="9698" width="0.453125" style="45" customWidth="1"/>
    <col min="9699" max="9702" width="1.7265625" style="45" customWidth="1"/>
    <col min="9703" max="9703" width="56.7265625" style="45" customWidth="1"/>
    <col min="9704" max="9704" width="14.7265625" style="45" customWidth="1"/>
    <col min="9705" max="9705" width="2.26953125" style="45" customWidth="1"/>
    <col min="9706" max="9706" width="14.7265625" style="45" customWidth="1"/>
    <col min="9707" max="9707" width="1.7265625" style="45" customWidth="1"/>
    <col min="9708" max="9708" width="14.7265625" style="45" customWidth="1"/>
    <col min="9709" max="9709" width="1.7265625" style="45" customWidth="1"/>
    <col min="9710" max="9710" width="14.7265625" style="45" customWidth="1"/>
    <col min="9711" max="9711" width="14.26953125" style="45" bestFit="1" customWidth="1"/>
    <col min="9712" max="9953" width="9.26953125" style="45"/>
    <col min="9954" max="9954" width="0.453125" style="45" customWidth="1"/>
    <col min="9955" max="9958" width="1.7265625" style="45" customWidth="1"/>
    <col min="9959" max="9959" width="56.7265625" style="45" customWidth="1"/>
    <col min="9960" max="9960" width="14.7265625" style="45" customWidth="1"/>
    <col min="9961" max="9961" width="2.26953125" style="45" customWidth="1"/>
    <col min="9962" max="9962" width="14.7265625" style="45" customWidth="1"/>
    <col min="9963" max="9963" width="1.7265625" style="45" customWidth="1"/>
    <col min="9964" max="9964" width="14.7265625" style="45" customWidth="1"/>
    <col min="9965" max="9965" width="1.7265625" style="45" customWidth="1"/>
    <col min="9966" max="9966" width="14.7265625" style="45" customWidth="1"/>
    <col min="9967" max="9967" width="14.26953125" style="45" bestFit="1" customWidth="1"/>
    <col min="9968" max="10209" width="9.26953125" style="45"/>
    <col min="10210" max="10210" width="0.453125" style="45" customWidth="1"/>
    <col min="10211" max="10214" width="1.7265625" style="45" customWidth="1"/>
    <col min="10215" max="10215" width="56.7265625" style="45" customWidth="1"/>
    <col min="10216" max="10216" width="14.7265625" style="45" customWidth="1"/>
    <col min="10217" max="10217" width="2.26953125" style="45" customWidth="1"/>
    <col min="10218" max="10218" width="14.7265625" style="45" customWidth="1"/>
    <col min="10219" max="10219" width="1.7265625" style="45" customWidth="1"/>
    <col min="10220" max="10220" width="14.7265625" style="45" customWidth="1"/>
    <col min="10221" max="10221" width="1.7265625" style="45" customWidth="1"/>
    <col min="10222" max="10222" width="14.7265625" style="45" customWidth="1"/>
    <col min="10223" max="10223" width="14.26953125" style="45" bestFit="1" customWidth="1"/>
    <col min="10224" max="10465" width="9.26953125" style="45"/>
    <col min="10466" max="10466" width="0.453125" style="45" customWidth="1"/>
    <col min="10467" max="10470" width="1.7265625" style="45" customWidth="1"/>
    <col min="10471" max="10471" width="56.7265625" style="45" customWidth="1"/>
    <col min="10472" max="10472" width="14.7265625" style="45" customWidth="1"/>
    <col min="10473" max="10473" width="2.26953125" style="45" customWidth="1"/>
    <col min="10474" max="10474" width="14.7265625" style="45" customWidth="1"/>
    <col min="10475" max="10475" width="1.7265625" style="45" customWidth="1"/>
    <col min="10476" max="10476" width="14.7265625" style="45" customWidth="1"/>
    <col min="10477" max="10477" width="1.7265625" style="45" customWidth="1"/>
    <col min="10478" max="10478" width="14.7265625" style="45" customWidth="1"/>
    <col min="10479" max="10479" width="14.26953125" style="45" bestFit="1" customWidth="1"/>
    <col min="10480" max="10721" width="9.26953125" style="45"/>
    <col min="10722" max="10722" width="0.453125" style="45" customWidth="1"/>
    <col min="10723" max="10726" width="1.7265625" style="45" customWidth="1"/>
    <col min="10727" max="10727" width="56.7265625" style="45" customWidth="1"/>
    <col min="10728" max="10728" width="14.7265625" style="45" customWidth="1"/>
    <col min="10729" max="10729" width="2.26953125" style="45" customWidth="1"/>
    <col min="10730" max="10730" width="14.7265625" style="45" customWidth="1"/>
    <col min="10731" max="10731" width="1.7265625" style="45" customWidth="1"/>
    <col min="10732" max="10732" width="14.7265625" style="45" customWidth="1"/>
    <col min="10733" max="10733" width="1.7265625" style="45" customWidth="1"/>
    <col min="10734" max="10734" width="14.7265625" style="45" customWidth="1"/>
    <col min="10735" max="10735" width="14.26953125" style="45" bestFit="1" customWidth="1"/>
    <col min="10736" max="10977" width="9.26953125" style="45"/>
    <col min="10978" max="10978" width="0.453125" style="45" customWidth="1"/>
    <col min="10979" max="10982" width="1.7265625" style="45" customWidth="1"/>
    <col min="10983" max="10983" width="56.7265625" style="45" customWidth="1"/>
    <col min="10984" max="10984" width="14.7265625" style="45" customWidth="1"/>
    <col min="10985" max="10985" width="2.26953125" style="45" customWidth="1"/>
    <col min="10986" max="10986" width="14.7265625" style="45" customWidth="1"/>
    <col min="10987" max="10987" width="1.7265625" style="45" customWidth="1"/>
    <col min="10988" max="10988" width="14.7265625" style="45" customWidth="1"/>
    <col min="10989" max="10989" width="1.7265625" style="45" customWidth="1"/>
    <col min="10990" max="10990" width="14.7265625" style="45" customWidth="1"/>
    <col min="10991" max="10991" width="14.26953125" style="45" bestFit="1" customWidth="1"/>
    <col min="10992" max="11233" width="9.26953125" style="45"/>
    <col min="11234" max="11234" width="0.453125" style="45" customWidth="1"/>
    <col min="11235" max="11238" width="1.7265625" style="45" customWidth="1"/>
    <col min="11239" max="11239" width="56.7265625" style="45" customWidth="1"/>
    <col min="11240" max="11240" width="14.7265625" style="45" customWidth="1"/>
    <col min="11241" max="11241" width="2.26953125" style="45" customWidth="1"/>
    <col min="11242" max="11242" width="14.7265625" style="45" customWidth="1"/>
    <col min="11243" max="11243" width="1.7265625" style="45" customWidth="1"/>
    <col min="11244" max="11244" width="14.7265625" style="45" customWidth="1"/>
    <col min="11245" max="11245" width="1.7265625" style="45" customWidth="1"/>
    <col min="11246" max="11246" width="14.7265625" style="45" customWidth="1"/>
    <col min="11247" max="11247" width="14.26953125" style="45" bestFit="1" customWidth="1"/>
    <col min="11248" max="11489" width="9.26953125" style="45"/>
    <col min="11490" max="11490" width="0.453125" style="45" customWidth="1"/>
    <col min="11491" max="11494" width="1.7265625" style="45" customWidth="1"/>
    <col min="11495" max="11495" width="56.7265625" style="45" customWidth="1"/>
    <col min="11496" max="11496" width="14.7265625" style="45" customWidth="1"/>
    <col min="11497" max="11497" width="2.26953125" style="45" customWidth="1"/>
    <col min="11498" max="11498" width="14.7265625" style="45" customWidth="1"/>
    <col min="11499" max="11499" width="1.7265625" style="45" customWidth="1"/>
    <col min="11500" max="11500" width="14.7265625" style="45" customWidth="1"/>
    <col min="11501" max="11501" width="1.7265625" style="45" customWidth="1"/>
    <col min="11502" max="11502" width="14.7265625" style="45" customWidth="1"/>
    <col min="11503" max="11503" width="14.26953125" style="45" bestFit="1" customWidth="1"/>
    <col min="11504" max="11745" width="9.26953125" style="45"/>
    <col min="11746" max="11746" width="0.453125" style="45" customWidth="1"/>
    <col min="11747" max="11750" width="1.7265625" style="45" customWidth="1"/>
    <col min="11751" max="11751" width="56.7265625" style="45" customWidth="1"/>
    <col min="11752" max="11752" width="14.7265625" style="45" customWidth="1"/>
    <col min="11753" max="11753" width="2.26953125" style="45" customWidth="1"/>
    <col min="11754" max="11754" width="14.7265625" style="45" customWidth="1"/>
    <col min="11755" max="11755" width="1.7265625" style="45" customWidth="1"/>
    <col min="11756" max="11756" width="14.7265625" style="45" customWidth="1"/>
    <col min="11757" max="11757" width="1.7265625" style="45" customWidth="1"/>
    <col min="11758" max="11758" width="14.7265625" style="45" customWidth="1"/>
    <col min="11759" max="11759" width="14.26953125" style="45" bestFit="1" customWidth="1"/>
    <col min="11760" max="12001" width="9.26953125" style="45"/>
    <col min="12002" max="12002" width="0.453125" style="45" customWidth="1"/>
    <col min="12003" max="12006" width="1.7265625" style="45" customWidth="1"/>
    <col min="12007" max="12007" width="56.7265625" style="45" customWidth="1"/>
    <col min="12008" max="12008" width="14.7265625" style="45" customWidth="1"/>
    <col min="12009" max="12009" width="2.26953125" style="45" customWidth="1"/>
    <col min="12010" max="12010" width="14.7265625" style="45" customWidth="1"/>
    <col min="12011" max="12011" width="1.7265625" style="45" customWidth="1"/>
    <col min="12012" max="12012" width="14.7265625" style="45" customWidth="1"/>
    <col min="12013" max="12013" width="1.7265625" style="45" customWidth="1"/>
    <col min="12014" max="12014" width="14.7265625" style="45" customWidth="1"/>
    <col min="12015" max="12015" width="14.26953125" style="45" bestFit="1" customWidth="1"/>
    <col min="12016" max="12257" width="9.26953125" style="45"/>
    <col min="12258" max="12258" width="0.453125" style="45" customWidth="1"/>
    <col min="12259" max="12262" width="1.7265625" style="45" customWidth="1"/>
    <col min="12263" max="12263" width="56.7265625" style="45" customWidth="1"/>
    <col min="12264" max="12264" width="14.7265625" style="45" customWidth="1"/>
    <col min="12265" max="12265" width="2.26953125" style="45" customWidth="1"/>
    <col min="12266" max="12266" width="14.7265625" style="45" customWidth="1"/>
    <col min="12267" max="12267" width="1.7265625" style="45" customWidth="1"/>
    <col min="12268" max="12268" width="14.7265625" style="45" customWidth="1"/>
    <col min="12269" max="12269" width="1.7265625" style="45" customWidth="1"/>
    <col min="12270" max="12270" width="14.7265625" style="45" customWidth="1"/>
    <col min="12271" max="12271" width="14.26953125" style="45" bestFit="1" customWidth="1"/>
    <col min="12272" max="12513" width="9.26953125" style="45"/>
    <col min="12514" max="12514" width="0.453125" style="45" customWidth="1"/>
    <col min="12515" max="12518" width="1.7265625" style="45" customWidth="1"/>
    <col min="12519" max="12519" width="56.7265625" style="45" customWidth="1"/>
    <col min="12520" max="12520" width="14.7265625" style="45" customWidth="1"/>
    <col min="12521" max="12521" width="2.26953125" style="45" customWidth="1"/>
    <col min="12522" max="12522" width="14.7265625" style="45" customWidth="1"/>
    <col min="12523" max="12523" width="1.7265625" style="45" customWidth="1"/>
    <col min="12524" max="12524" width="14.7265625" style="45" customWidth="1"/>
    <col min="12525" max="12525" width="1.7265625" style="45" customWidth="1"/>
    <col min="12526" max="12526" width="14.7265625" style="45" customWidth="1"/>
    <col min="12527" max="12527" width="14.26953125" style="45" bestFit="1" customWidth="1"/>
    <col min="12528" max="12769" width="9.26953125" style="45"/>
    <col min="12770" max="12770" width="0.453125" style="45" customWidth="1"/>
    <col min="12771" max="12774" width="1.7265625" style="45" customWidth="1"/>
    <col min="12775" max="12775" width="56.7265625" style="45" customWidth="1"/>
    <col min="12776" max="12776" width="14.7265625" style="45" customWidth="1"/>
    <col min="12777" max="12777" width="2.26953125" style="45" customWidth="1"/>
    <col min="12778" max="12778" width="14.7265625" style="45" customWidth="1"/>
    <col min="12779" max="12779" width="1.7265625" style="45" customWidth="1"/>
    <col min="12780" max="12780" width="14.7265625" style="45" customWidth="1"/>
    <col min="12781" max="12781" width="1.7265625" style="45" customWidth="1"/>
    <col min="12782" max="12782" width="14.7265625" style="45" customWidth="1"/>
    <col min="12783" max="12783" width="14.26953125" style="45" bestFit="1" customWidth="1"/>
    <col min="12784" max="13025" width="9.26953125" style="45"/>
    <col min="13026" max="13026" width="0.453125" style="45" customWidth="1"/>
    <col min="13027" max="13030" width="1.7265625" style="45" customWidth="1"/>
    <col min="13031" max="13031" width="56.7265625" style="45" customWidth="1"/>
    <col min="13032" max="13032" width="14.7265625" style="45" customWidth="1"/>
    <col min="13033" max="13033" width="2.26953125" style="45" customWidth="1"/>
    <col min="13034" max="13034" width="14.7265625" style="45" customWidth="1"/>
    <col min="13035" max="13035" width="1.7265625" style="45" customWidth="1"/>
    <col min="13036" max="13036" width="14.7265625" style="45" customWidth="1"/>
    <col min="13037" max="13037" width="1.7265625" style="45" customWidth="1"/>
    <col min="13038" max="13038" width="14.7265625" style="45" customWidth="1"/>
    <col min="13039" max="13039" width="14.26953125" style="45" bestFit="1" customWidth="1"/>
    <col min="13040" max="13281" width="9.26953125" style="45"/>
    <col min="13282" max="13282" width="0.453125" style="45" customWidth="1"/>
    <col min="13283" max="13286" width="1.7265625" style="45" customWidth="1"/>
    <col min="13287" max="13287" width="56.7265625" style="45" customWidth="1"/>
    <col min="13288" max="13288" width="14.7265625" style="45" customWidth="1"/>
    <col min="13289" max="13289" width="2.26953125" style="45" customWidth="1"/>
    <col min="13290" max="13290" width="14.7265625" style="45" customWidth="1"/>
    <col min="13291" max="13291" width="1.7265625" style="45" customWidth="1"/>
    <col min="13292" max="13292" width="14.7265625" style="45" customWidth="1"/>
    <col min="13293" max="13293" width="1.7265625" style="45" customWidth="1"/>
    <col min="13294" max="13294" width="14.7265625" style="45" customWidth="1"/>
    <col min="13295" max="13295" width="14.26953125" style="45" bestFit="1" customWidth="1"/>
    <col min="13296" max="13537" width="9.26953125" style="45"/>
    <col min="13538" max="13538" width="0.453125" style="45" customWidth="1"/>
    <col min="13539" max="13542" width="1.7265625" style="45" customWidth="1"/>
    <col min="13543" max="13543" width="56.7265625" style="45" customWidth="1"/>
    <col min="13544" max="13544" width="14.7265625" style="45" customWidth="1"/>
    <col min="13545" max="13545" width="2.26953125" style="45" customWidth="1"/>
    <col min="13546" max="13546" width="14.7265625" style="45" customWidth="1"/>
    <col min="13547" max="13547" width="1.7265625" style="45" customWidth="1"/>
    <col min="13548" max="13548" width="14.7265625" style="45" customWidth="1"/>
    <col min="13549" max="13549" width="1.7265625" style="45" customWidth="1"/>
    <col min="13550" max="13550" width="14.7265625" style="45" customWidth="1"/>
    <col min="13551" max="13551" width="14.26953125" style="45" bestFit="1" customWidth="1"/>
    <col min="13552" max="13793" width="9.26953125" style="45"/>
    <col min="13794" max="13794" width="0.453125" style="45" customWidth="1"/>
    <col min="13795" max="13798" width="1.7265625" style="45" customWidth="1"/>
    <col min="13799" max="13799" width="56.7265625" style="45" customWidth="1"/>
    <col min="13800" max="13800" width="14.7265625" style="45" customWidth="1"/>
    <col min="13801" max="13801" width="2.26953125" style="45" customWidth="1"/>
    <col min="13802" max="13802" width="14.7265625" style="45" customWidth="1"/>
    <col min="13803" max="13803" width="1.7265625" style="45" customWidth="1"/>
    <col min="13804" max="13804" width="14.7265625" style="45" customWidth="1"/>
    <col min="13805" max="13805" width="1.7265625" style="45" customWidth="1"/>
    <col min="13806" max="13806" width="14.7265625" style="45" customWidth="1"/>
    <col min="13807" max="13807" width="14.26953125" style="45" bestFit="1" customWidth="1"/>
    <col min="13808" max="14049" width="9.26953125" style="45"/>
    <col min="14050" max="14050" width="0.453125" style="45" customWidth="1"/>
    <col min="14051" max="14054" width="1.7265625" style="45" customWidth="1"/>
    <col min="14055" max="14055" width="56.7265625" style="45" customWidth="1"/>
    <col min="14056" max="14056" width="14.7265625" style="45" customWidth="1"/>
    <col min="14057" max="14057" width="2.26953125" style="45" customWidth="1"/>
    <col min="14058" max="14058" width="14.7265625" style="45" customWidth="1"/>
    <col min="14059" max="14059" width="1.7265625" style="45" customWidth="1"/>
    <col min="14060" max="14060" width="14.7265625" style="45" customWidth="1"/>
    <col min="14061" max="14061" width="1.7265625" style="45" customWidth="1"/>
    <col min="14062" max="14062" width="14.7265625" style="45" customWidth="1"/>
    <col min="14063" max="14063" width="14.26953125" style="45" bestFit="1" customWidth="1"/>
    <col min="14064" max="14305" width="9.26953125" style="45"/>
    <col min="14306" max="14306" width="0.453125" style="45" customWidth="1"/>
    <col min="14307" max="14310" width="1.7265625" style="45" customWidth="1"/>
    <col min="14311" max="14311" width="56.7265625" style="45" customWidth="1"/>
    <col min="14312" max="14312" width="14.7265625" style="45" customWidth="1"/>
    <col min="14313" max="14313" width="2.26953125" style="45" customWidth="1"/>
    <col min="14314" max="14314" width="14.7265625" style="45" customWidth="1"/>
    <col min="14315" max="14315" width="1.7265625" style="45" customWidth="1"/>
    <col min="14316" max="14316" width="14.7265625" style="45" customWidth="1"/>
    <col min="14317" max="14317" width="1.7265625" style="45" customWidth="1"/>
    <col min="14318" max="14318" width="14.7265625" style="45" customWidth="1"/>
    <col min="14319" max="14319" width="14.26953125" style="45" bestFit="1" customWidth="1"/>
    <col min="14320" max="14561" width="9.26953125" style="45"/>
    <col min="14562" max="14562" width="0.453125" style="45" customWidth="1"/>
    <col min="14563" max="14566" width="1.7265625" style="45" customWidth="1"/>
    <col min="14567" max="14567" width="56.7265625" style="45" customWidth="1"/>
    <col min="14568" max="14568" width="14.7265625" style="45" customWidth="1"/>
    <col min="14569" max="14569" width="2.26953125" style="45" customWidth="1"/>
    <col min="14570" max="14570" width="14.7265625" style="45" customWidth="1"/>
    <col min="14571" max="14571" width="1.7265625" style="45" customWidth="1"/>
    <col min="14572" max="14572" width="14.7265625" style="45" customWidth="1"/>
    <col min="14573" max="14573" width="1.7265625" style="45" customWidth="1"/>
    <col min="14574" max="14574" width="14.7265625" style="45" customWidth="1"/>
    <col min="14575" max="14575" width="14.26953125" style="45" bestFit="1" customWidth="1"/>
    <col min="14576" max="14817" width="9.26953125" style="45"/>
    <col min="14818" max="14818" width="0.453125" style="45" customWidth="1"/>
    <col min="14819" max="14822" width="1.7265625" style="45" customWidth="1"/>
    <col min="14823" max="14823" width="56.7265625" style="45" customWidth="1"/>
    <col min="14824" max="14824" width="14.7265625" style="45" customWidth="1"/>
    <col min="14825" max="14825" width="2.26953125" style="45" customWidth="1"/>
    <col min="14826" max="14826" width="14.7265625" style="45" customWidth="1"/>
    <col min="14827" max="14827" width="1.7265625" style="45" customWidth="1"/>
    <col min="14828" max="14828" width="14.7265625" style="45" customWidth="1"/>
    <col min="14829" max="14829" width="1.7265625" style="45" customWidth="1"/>
    <col min="14830" max="14830" width="14.7265625" style="45" customWidth="1"/>
    <col min="14831" max="14831" width="14.26953125" style="45" bestFit="1" customWidth="1"/>
    <col min="14832" max="15073" width="9.26953125" style="45"/>
    <col min="15074" max="15074" width="0.453125" style="45" customWidth="1"/>
    <col min="15075" max="15078" width="1.7265625" style="45" customWidth="1"/>
    <col min="15079" max="15079" width="56.7265625" style="45" customWidth="1"/>
    <col min="15080" max="15080" width="14.7265625" style="45" customWidth="1"/>
    <col min="15081" max="15081" width="2.26953125" style="45" customWidth="1"/>
    <col min="15082" max="15082" width="14.7265625" style="45" customWidth="1"/>
    <col min="15083" max="15083" width="1.7265625" style="45" customWidth="1"/>
    <col min="15084" max="15084" width="14.7265625" style="45" customWidth="1"/>
    <col min="15085" max="15085" width="1.7265625" style="45" customWidth="1"/>
    <col min="15086" max="15086" width="14.7265625" style="45" customWidth="1"/>
    <col min="15087" max="15087" width="14.26953125" style="45" bestFit="1" customWidth="1"/>
    <col min="15088" max="15329" width="9.26953125" style="45"/>
    <col min="15330" max="15330" width="0.453125" style="45" customWidth="1"/>
    <col min="15331" max="15334" width="1.7265625" style="45" customWidth="1"/>
    <col min="15335" max="15335" width="56.7265625" style="45" customWidth="1"/>
    <col min="15336" max="15336" width="14.7265625" style="45" customWidth="1"/>
    <col min="15337" max="15337" width="2.26953125" style="45" customWidth="1"/>
    <col min="15338" max="15338" width="14.7265625" style="45" customWidth="1"/>
    <col min="15339" max="15339" width="1.7265625" style="45" customWidth="1"/>
    <col min="15340" max="15340" width="14.7265625" style="45" customWidth="1"/>
    <col min="15341" max="15341" width="1.7265625" style="45" customWidth="1"/>
    <col min="15342" max="15342" width="14.7265625" style="45" customWidth="1"/>
    <col min="15343" max="15343" width="14.26953125" style="45" bestFit="1" customWidth="1"/>
    <col min="15344" max="15585" width="9.26953125" style="45"/>
    <col min="15586" max="15586" width="0.453125" style="45" customWidth="1"/>
    <col min="15587" max="15590" width="1.7265625" style="45" customWidth="1"/>
    <col min="15591" max="15591" width="56.7265625" style="45" customWidth="1"/>
    <col min="15592" max="15592" width="14.7265625" style="45" customWidth="1"/>
    <col min="15593" max="15593" width="2.26953125" style="45" customWidth="1"/>
    <col min="15594" max="15594" width="14.7265625" style="45" customWidth="1"/>
    <col min="15595" max="15595" width="1.7265625" style="45" customWidth="1"/>
    <col min="15596" max="15596" width="14.7265625" style="45" customWidth="1"/>
    <col min="15597" max="15597" width="1.7265625" style="45" customWidth="1"/>
    <col min="15598" max="15598" width="14.7265625" style="45" customWidth="1"/>
    <col min="15599" max="15599" width="14.26953125" style="45" bestFit="1" customWidth="1"/>
    <col min="15600" max="15841" width="9.26953125" style="45"/>
    <col min="15842" max="15842" width="0.453125" style="45" customWidth="1"/>
    <col min="15843" max="15846" width="1.7265625" style="45" customWidth="1"/>
    <col min="15847" max="15847" width="56.7265625" style="45" customWidth="1"/>
    <col min="15848" max="15848" width="14.7265625" style="45" customWidth="1"/>
    <col min="15849" max="15849" width="2.26953125" style="45" customWidth="1"/>
    <col min="15850" max="15850" width="14.7265625" style="45" customWidth="1"/>
    <col min="15851" max="15851" width="1.7265625" style="45" customWidth="1"/>
    <col min="15852" max="15852" width="14.7265625" style="45" customWidth="1"/>
    <col min="15853" max="15853" width="1.7265625" style="45" customWidth="1"/>
    <col min="15854" max="15854" width="14.7265625" style="45" customWidth="1"/>
    <col min="15855" max="15855" width="14.26953125" style="45" bestFit="1" customWidth="1"/>
    <col min="15856" max="16097" width="9.26953125" style="45"/>
    <col min="16098" max="16098" width="0.453125" style="45" customWidth="1"/>
    <col min="16099" max="16102" width="1.7265625" style="45" customWidth="1"/>
    <col min="16103" max="16103" width="56.7265625" style="45" customWidth="1"/>
    <col min="16104" max="16104" width="14.7265625" style="45" customWidth="1"/>
    <col min="16105" max="16105" width="2.26953125" style="45" customWidth="1"/>
    <col min="16106" max="16106" width="14.7265625" style="45" customWidth="1"/>
    <col min="16107" max="16107" width="1.7265625" style="45" customWidth="1"/>
    <col min="16108" max="16108" width="14.7265625" style="45" customWidth="1"/>
    <col min="16109" max="16109" width="1.7265625" style="45" customWidth="1"/>
    <col min="16110" max="16110" width="14.7265625" style="45" customWidth="1"/>
    <col min="16111" max="16111" width="14.26953125" style="45" bestFit="1" customWidth="1"/>
    <col min="16112" max="16384" width="9.26953125" style="45"/>
  </cols>
  <sheetData>
    <row r="1" spans="1:14" ht="21" customHeight="1" x14ac:dyDescent="0.3">
      <c r="A1" s="125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97"/>
    </row>
    <row r="2" spans="1:14" ht="21" customHeight="1" x14ac:dyDescent="0.3">
      <c r="A2" s="125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97"/>
    </row>
    <row r="3" spans="1:14" ht="21" customHeight="1" x14ac:dyDescent="0.3">
      <c r="A3" s="128" t="s">
        <v>114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97"/>
    </row>
    <row r="4" spans="1:14" ht="21" customHeight="1" x14ac:dyDescent="0.3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97"/>
    </row>
    <row r="5" spans="1:14" ht="21" customHeight="1" x14ac:dyDescent="0.25">
      <c r="G5" s="46"/>
      <c r="K5" s="46"/>
      <c r="L5" s="47"/>
      <c r="M5" s="98" t="s">
        <v>17</v>
      </c>
    </row>
    <row r="6" spans="1:14" ht="21" customHeight="1" x14ac:dyDescent="0.3">
      <c r="G6" s="127" t="s">
        <v>1</v>
      </c>
      <c r="H6" s="127"/>
      <c r="I6" s="127"/>
      <c r="J6" s="49"/>
      <c r="K6" s="127" t="s">
        <v>30</v>
      </c>
      <c r="L6" s="127"/>
      <c r="M6" s="127"/>
    </row>
    <row r="7" spans="1:14" ht="21" customHeight="1" x14ac:dyDescent="0.3">
      <c r="G7" s="100" t="s">
        <v>115</v>
      </c>
      <c r="H7" s="50"/>
      <c r="I7" s="100" t="s">
        <v>108</v>
      </c>
      <c r="K7" s="100" t="s">
        <v>115</v>
      </c>
      <c r="L7" s="50"/>
      <c r="M7" s="100" t="s">
        <v>108</v>
      </c>
    </row>
    <row r="8" spans="1:14" ht="13.5" customHeight="1" x14ac:dyDescent="0.3">
      <c r="G8" s="51"/>
      <c r="H8" s="50"/>
      <c r="I8" s="51"/>
      <c r="K8" s="51"/>
      <c r="L8" s="50"/>
      <c r="M8" s="51"/>
    </row>
    <row r="9" spans="1:14" ht="19.899999999999999" customHeight="1" x14ac:dyDescent="0.25">
      <c r="A9" s="45" t="s">
        <v>55</v>
      </c>
      <c r="G9" s="75">
        <v>103316911</v>
      </c>
      <c r="I9" s="72">
        <v>91443009</v>
      </c>
      <c r="K9" s="75">
        <v>81568715</v>
      </c>
      <c r="M9" s="75">
        <v>70969379</v>
      </c>
    </row>
    <row r="10" spans="1:14" ht="19.899999999999999" customHeight="1" x14ac:dyDescent="0.25">
      <c r="A10" s="45" t="s">
        <v>56</v>
      </c>
      <c r="G10" s="75">
        <v>36760945</v>
      </c>
      <c r="I10" s="72">
        <v>29877950</v>
      </c>
      <c r="J10" s="56"/>
      <c r="K10" s="75">
        <v>27775109</v>
      </c>
      <c r="M10" s="75">
        <v>21966887</v>
      </c>
    </row>
    <row r="11" spans="1:14" ht="19.899999999999999" customHeight="1" x14ac:dyDescent="0.25">
      <c r="C11" s="45" t="s">
        <v>57</v>
      </c>
      <c r="G11" s="101">
        <f>G9-G10</f>
        <v>66555966</v>
      </c>
      <c r="I11" s="96">
        <f>I9-I10</f>
        <v>61565059</v>
      </c>
      <c r="K11" s="101">
        <f>K9-K10</f>
        <v>53793606</v>
      </c>
      <c r="M11" s="101">
        <f>M9-M10</f>
        <v>49002492</v>
      </c>
    </row>
    <row r="12" spans="1:14" ht="19.899999999999999" customHeight="1" x14ac:dyDescent="0.25">
      <c r="A12" s="45" t="s">
        <v>58</v>
      </c>
      <c r="G12" s="75">
        <v>21968640</v>
      </c>
      <c r="I12" s="72">
        <v>21422259</v>
      </c>
      <c r="K12" s="75">
        <v>17203995</v>
      </c>
      <c r="M12" s="75">
        <v>16377864</v>
      </c>
    </row>
    <row r="13" spans="1:14" ht="19.899999999999999" customHeight="1" x14ac:dyDescent="0.25">
      <c r="A13" s="45" t="s">
        <v>59</v>
      </c>
      <c r="G13" s="75">
        <v>8192312</v>
      </c>
      <c r="I13" s="72">
        <v>7729195</v>
      </c>
      <c r="K13" s="75">
        <v>7244291</v>
      </c>
      <c r="M13" s="75">
        <v>6811216</v>
      </c>
    </row>
    <row r="14" spans="1:14" ht="19.899999999999999" customHeight="1" x14ac:dyDescent="0.25">
      <c r="C14" s="45" t="s">
        <v>60</v>
      </c>
      <c r="G14" s="101">
        <f>G12-G13</f>
        <v>13776328</v>
      </c>
      <c r="I14" s="96">
        <f>I12-I13</f>
        <v>13693064</v>
      </c>
      <c r="K14" s="101">
        <f>K12-K13</f>
        <v>9959704</v>
      </c>
      <c r="M14" s="101">
        <f>M12-M13</f>
        <v>9566648</v>
      </c>
    </row>
    <row r="15" spans="1:14" ht="19.899999999999999" customHeight="1" x14ac:dyDescent="0.25">
      <c r="A15" s="45" t="s">
        <v>109</v>
      </c>
      <c r="G15" s="102"/>
      <c r="I15" s="103"/>
      <c r="K15" s="102"/>
      <c r="M15" s="102"/>
    </row>
    <row r="16" spans="1:14" ht="19.899999999999999" customHeight="1" x14ac:dyDescent="0.25">
      <c r="C16" s="45" t="s">
        <v>61</v>
      </c>
      <c r="G16" s="102">
        <v>2336774</v>
      </c>
      <c r="I16" s="103">
        <v>4816673</v>
      </c>
      <c r="K16" s="102">
        <v>1639275</v>
      </c>
      <c r="M16" s="102">
        <v>3814868</v>
      </c>
    </row>
    <row r="17" spans="1:13" s="99" customFormat="1" ht="19.899999999999999" customHeight="1" x14ac:dyDescent="0.25">
      <c r="A17" s="45" t="s">
        <v>101</v>
      </c>
      <c r="C17" s="45"/>
      <c r="D17" s="45"/>
      <c r="E17" s="45"/>
      <c r="F17" s="45"/>
      <c r="G17" s="102">
        <v>37050</v>
      </c>
      <c r="H17" s="45"/>
      <c r="I17" s="61">
        <v>-67631</v>
      </c>
      <c r="J17" s="45"/>
      <c r="K17" s="102">
        <v>41603</v>
      </c>
      <c r="L17" s="45"/>
      <c r="M17" s="61">
        <v>-107066</v>
      </c>
    </row>
    <row r="18" spans="1:13" s="99" customFormat="1" ht="19.899999999999999" customHeight="1" x14ac:dyDescent="0.25">
      <c r="A18" s="45" t="s">
        <v>62</v>
      </c>
      <c r="C18" s="45"/>
      <c r="D18" s="45"/>
      <c r="E18" s="45"/>
      <c r="F18" s="45"/>
      <c r="G18" s="75">
        <v>88368</v>
      </c>
      <c r="H18" s="45"/>
      <c r="I18" s="72">
        <v>106540</v>
      </c>
      <c r="J18" s="45"/>
      <c r="K18" s="75">
        <v>0</v>
      </c>
      <c r="L18" s="45"/>
      <c r="M18" s="75">
        <v>0</v>
      </c>
    </row>
    <row r="19" spans="1:13" s="99" customFormat="1" ht="19.899999999999999" customHeight="1" x14ac:dyDescent="0.25">
      <c r="A19" s="45" t="s">
        <v>63</v>
      </c>
      <c r="C19" s="62"/>
      <c r="D19" s="62"/>
      <c r="E19" s="62"/>
      <c r="F19" s="62"/>
      <c r="G19" s="75">
        <v>485254</v>
      </c>
      <c r="H19" s="45"/>
      <c r="I19" s="72">
        <v>700858</v>
      </c>
      <c r="J19" s="45"/>
      <c r="K19" s="75">
        <v>194619</v>
      </c>
      <c r="L19" s="45"/>
      <c r="M19" s="75">
        <v>134207</v>
      </c>
    </row>
    <row r="20" spans="1:13" s="99" customFormat="1" ht="19.899999999999999" customHeight="1" x14ac:dyDescent="0.25">
      <c r="A20" s="45" t="s">
        <v>64</v>
      </c>
      <c r="C20" s="62"/>
      <c r="D20" s="62"/>
      <c r="E20" s="62"/>
      <c r="F20" s="62"/>
      <c r="G20" s="75">
        <v>1456881</v>
      </c>
      <c r="H20" s="45"/>
      <c r="I20" s="72">
        <v>1427649</v>
      </c>
      <c r="J20" s="45"/>
      <c r="K20" s="75">
        <v>5086691</v>
      </c>
      <c r="L20" s="45"/>
      <c r="M20" s="75">
        <v>4495093</v>
      </c>
    </row>
    <row r="21" spans="1:13" s="99" customFormat="1" ht="19.899999999999999" customHeight="1" x14ac:dyDescent="0.25">
      <c r="A21" s="45" t="s">
        <v>65</v>
      </c>
      <c r="B21" s="45"/>
      <c r="C21" s="45"/>
      <c r="D21" s="45"/>
      <c r="E21" s="45"/>
      <c r="F21" s="45"/>
      <c r="G21" s="104">
        <v>469614</v>
      </c>
      <c r="H21" s="45"/>
      <c r="I21" s="105">
        <v>494279</v>
      </c>
      <c r="J21" s="45"/>
      <c r="K21" s="104">
        <v>223820</v>
      </c>
      <c r="L21" s="45"/>
      <c r="M21" s="104">
        <v>226502</v>
      </c>
    </row>
    <row r="22" spans="1:13" s="99" customFormat="1" ht="19.899999999999999" customHeight="1" x14ac:dyDescent="0.25">
      <c r="A22" s="45"/>
      <c r="B22" s="45"/>
      <c r="C22" s="45" t="s">
        <v>66</v>
      </c>
      <c r="D22" s="45"/>
      <c r="E22" s="45"/>
      <c r="F22" s="45"/>
      <c r="G22" s="101">
        <f>G11+G14+SUM(G16:G21)</f>
        <v>85206235</v>
      </c>
      <c r="H22" s="45"/>
      <c r="I22" s="96">
        <f>I11+I14+SUM(I16:I21)</f>
        <v>82736491</v>
      </c>
      <c r="J22" s="45"/>
      <c r="K22" s="101">
        <f>K11+K14+SUM(K16:K21)</f>
        <v>70939318</v>
      </c>
      <c r="L22" s="45"/>
      <c r="M22" s="101">
        <f>M11+M14+SUM(M16:M21)</f>
        <v>67132744</v>
      </c>
    </row>
    <row r="23" spans="1:13" s="99" customFormat="1" ht="19.899999999999999" customHeight="1" x14ac:dyDescent="0.25">
      <c r="A23" s="45" t="s">
        <v>67</v>
      </c>
      <c r="C23" s="45"/>
      <c r="D23" s="45"/>
      <c r="E23" s="45"/>
      <c r="F23" s="45"/>
      <c r="G23" s="75"/>
      <c r="H23" s="45"/>
      <c r="I23" s="72"/>
      <c r="J23" s="45"/>
      <c r="K23" s="75"/>
      <c r="L23" s="45"/>
      <c r="M23" s="75"/>
    </row>
    <row r="24" spans="1:13" s="99" customFormat="1" ht="19.899999999999999" customHeight="1" x14ac:dyDescent="0.25">
      <c r="A24" s="45"/>
      <c r="B24" s="45"/>
      <c r="C24" s="45" t="s">
        <v>68</v>
      </c>
      <c r="D24" s="45"/>
      <c r="E24" s="45"/>
      <c r="F24" s="45"/>
      <c r="G24" s="75">
        <v>18133011</v>
      </c>
      <c r="H24" s="45"/>
      <c r="I24" s="75">
        <v>17940232</v>
      </c>
      <c r="J24" s="45"/>
      <c r="K24" s="75">
        <v>13042969</v>
      </c>
      <c r="L24" s="45"/>
      <c r="M24" s="75">
        <v>12691831</v>
      </c>
    </row>
    <row r="25" spans="1:13" s="99" customFormat="1" ht="19.899999999999999" customHeight="1" x14ac:dyDescent="0.25">
      <c r="A25" s="45"/>
      <c r="B25" s="45"/>
      <c r="C25" s="45" t="s">
        <v>69</v>
      </c>
      <c r="D25" s="45"/>
      <c r="E25" s="45"/>
      <c r="F25" s="45"/>
      <c r="G25" s="75">
        <v>138899</v>
      </c>
      <c r="H25" s="45"/>
      <c r="I25" s="72">
        <v>125335</v>
      </c>
      <c r="J25" s="45"/>
      <c r="K25" s="75">
        <v>73100</v>
      </c>
      <c r="L25" s="45"/>
      <c r="M25" s="75">
        <v>69735</v>
      </c>
    </row>
    <row r="26" spans="1:13" s="99" customFormat="1" ht="19.899999999999999" customHeight="1" x14ac:dyDescent="0.25">
      <c r="A26" s="45"/>
      <c r="B26" s="45"/>
      <c r="C26" s="45" t="s">
        <v>70</v>
      </c>
      <c r="D26" s="45"/>
      <c r="E26" s="45"/>
      <c r="F26" s="45"/>
      <c r="G26" s="75">
        <v>7740659</v>
      </c>
      <c r="H26" s="45"/>
      <c r="I26" s="72">
        <v>7639087</v>
      </c>
      <c r="J26" s="45"/>
      <c r="K26" s="75">
        <v>5791823</v>
      </c>
      <c r="L26" s="45"/>
      <c r="M26" s="75">
        <v>5698858</v>
      </c>
    </row>
    <row r="27" spans="1:13" s="99" customFormat="1" ht="19.899999999999999" customHeight="1" x14ac:dyDescent="0.25">
      <c r="A27" s="45"/>
      <c r="B27" s="45"/>
      <c r="C27" s="45" t="s">
        <v>71</v>
      </c>
      <c r="D27" s="45"/>
      <c r="E27" s="45"/>
      <c r="F27" s="45"/>
      <c r="G27" s="75">
        <v>2871428</v>
      </c>
      <c r="H27" s="45"/>
      <c r="I27" s="72">
        <v>2366591</v>
      </c>
      <c r="J27" s="45"/>
      <c r="K27" s="75">
        <v>2832708</v>
      </c>
      <c r="L27" s="45"/>
      <c r="M27" s="75">
        <v>2330691</v>
      </c>
    </row>
    <row r="28" spans="1:13" s="99" customFormat="1" ht="19.899999999999999" customHeight="1" x14ac:dyDescent="0.25">
      <c r="A28" s="45"/>
      <c r="B28" s="45"/>
      <c r="C28" s="45" t="s">
        <v>19</v>
      </c>
      <c r="D28" s="45"/>
      <c r="E28" s="45"/>
      <c r="F28" s="45"/>
      <c r="G28" s="104">
        <v>9928388</v>
      </c>
      <c r="H28" s="45"/>
      <c r="I28" s="105">
        <v>10889581</v>
      </c>
      <c r="J28" s="45"/>
      <c r="K28" s="104">
        <v>7753023</v>
      </c>
      <c r="L28" s="45"/>
      <c r="M28" s="104">
        <v>8751197</v>
      </c>
    </row>
    <row r="29" spans="1:13" s="99" customFormat="1" ht="19.899999999999999" customHeight="1" x14ac:dyDescent="0.25">
      <c r="A29" s="45"/>
      <c r="B29" s="45"/>
      <c r="C29" s="45"/>
      <c r="D29" s="45"/>
      <c r="E29" s="45" t="s">
        <v>72</v>
      </c>
      <c r="F29" s="45"/>
      <c r="G29" s="101">
        <f>SUM(G24:G28)</f>
        <v>38812385</v>
      </c>
      <c r="H29" s="45"/>
      <c r="I29" s="96">
        <f>SUM(I24:I28)</f>
        <v>38960826</v>
      </c>
      <c r="J29" s="45"/>
      <c r="K29" s="101">
        <f>SUM(K24:K28)</f>
        <v>29493623</v>
      </c>
      <c r="L29" s="45"/>
      <c r="M29" s="101">
        <f>SUM(M24:M28)</f>
        <v>29542312</v>
      </c>
    </row>
    <row r="30" spans="1:13" s="99" customFormat="1" ht="19.899999999999999" customHeight="1" x14ac:dyDescent="0.25">
      <c r="A30" s="45" t="s">
        <v>73</v>
      </c>
      <c r="C30" s="45"/>
      <c r="D30" s="45"/>
      <c r="E30" s="45"/>
      <c r="F30" s="45"/>
      <c r="G30" s="101">
        <v>19007104</v>
      </c>
      <c r="H30" s="45"/>
      <c r="I30" s="96">
        <v>17353952</v>
      </c>
      <c r="J30" s="45"/>
      <c r="K30" s="101">
        <v>16412204</v>
      </c>
      <c r="L30" s="45"/>
      <c r="M30" s="101">
        <v>14360693</v>
      </c>
    </row>
    <row r="31" spans="1:13" s="99" customFormat="1" ht="19.899999999999999" customHeight="1" x14ac:dyDescent="0.25">
      <c r="A31" s="45" t="s">
        <v>74</v>
      </c>
      <c r="B31" s="45"/>
      <c r="C31" s="45"/>
      <c r="D31" s="45"/>
      <c r="E31" s="45"/>
      <c r="F31" s="45"/>
      <c r="G31" s="75">
        <f>G22-G29-G30</f>
        <v>27386746</v>
      </c>
      <c r="H31" s="45"/>
      <c r="I31" s="72">
        <f>I22-I29-I30</f>
        <v>26421713</v>
      </c>
      <c r="J31" s="45"/>
      <c r="K31" s="75">
        <f>K22-K29-K30</f>
        <v>25033491</v>
      </c>
      <c r="L31" s="45"/>
      <c r="M31" s="75">
        <f>M22-M29-M30</f>
        <v>23229739</v>
      </c>
    </row>
    <row r="32" spans="1:13" ht="19.899999999999999" customHeight="1" x14ac:dyDescent="0.25">
      <c r="A32" s="45" t="s">
        <v>75</v>
      </c>
      <c r="G32" s="106">
        <v>4842248</v>
      </c>
      <c r="I32" s="104">
        <v>4774446</v>
      </c>
      <c r="K32" s="106">
        <v>3623428</v>
      </c>
      <c r="M32" s="106">
        <v>3441838</v>
      </c>
    </row>
    <row r="33" spans="1:14" ht="19.899999999999999" customHeight="1" x14ac:dyDescent="0.25">
      <c r="A33" s="45" t="s">
        <v>77</v>
      </c>
      <c r="G33" s="101">
        <f>G31-G32</f>
        <v>22544498</v>
      </c>
      <c r="I33" s="101">
        <f>I31-I32</f>
        <v>21647267</v>
      </c>
      <c r="K33" s="101">
        <f>K31-K32</f>
        <v>21410063</v>
      </c>
      <c r="M33" s="101">
        <f>M31-M32</f>
        <v>19787901</v>
      </c>
    </row>
    <row r="34" spans="1:14" ht="19.899999999999999" customHeight="1" x14ac:dyDescent="0.25">
      <c r="A34" s="45" t="s">
        <v>78</v>
      </c>
      <c r="G34" s="102"/>
      <c r="I34" s="103"/>
      <c r="K34" s="102"/>
      <c r="M34" s="102"/>
    </row>
    <row r="35" spans="1:14" ht="19.899999999999999" customHeight="1" x14ac:dyDescent="0.25">
      <c r="C35" s="45" t="s">
        <v>110</v>
      </c>
      <c r="G35" s="107"/>
      <c r="I35" s="107"/>
      <c r="K35" s="107"/>
      <c r="M35" s="107"/>
    </row>
    <row r="36" spans="1:14" ht="19.899999999999999" customHeight="1" x14ac:dyDescent="0.25">
      <c r="E36" s="45" t="s">
        <v>116</v>
      </c>
      <c r="G36" s="107"/>
      <c r="I36" s="107"/>
      <c r="K36" s="107"/>
      <c r="M36" s="107"/>
    </row>
    <row r="37" spans="1:14" ht="19.899999999999999" customHeight="1" x14ac:dyDescent="0.25">
      <c r="F37" s="45" t="s">
        <v>80</v>
      </c>
      <c r="G37" s="75">
        <v>1003692</v>
      </c>
      <c r="I37" s="108">
        <v>-1963323</v>
      </c>
      <c r="K37" s="75">
        <v>1216361</v>
      </c>
      <c r="M37" s="108">
        <v>-2625478</v>
      </c>
    </row>
    <row r="38" spans="1:14" ht="19.899999999999999" customHeight="1" x14ac:dyDescent="0.25">
      <c r="E38" s="45" t="s">
        <v>81</v>
      </c>
      <c r="G38" s="75">
        <v>302160</v>
      </c>
      <c r="I38" s="108">
        <v>-849313</v>
      </c>
      <c r="K38" s="75">
        <v>302160</v>
      </c>
      <c r="M38" s="108">
        <v>-849313</v>
      </c>
    </row>
    <row r="39" spans="1:14" ht="19.899999999999999" customHeight="1" x14ac:dyDescent="0.25">
      <c r="E39" s="45" t="s">
        <v>120</v>
      </c>
      <c r="G39" s="61"/>
      <c r="I39" s="106"/>
      <c r="K39" s="109"/>
      <c r="M39" s="109"/>
      <c r="N39" s="106"/>
    </row>
    <row r="40" spans="1:14" ht="19.899999999999999" customHeight="1" x14ac:dyDescent="0.25">
      <c r="F40" s="45" t="s">
        <v>82</v>
      </c>
      <c r="G40" s="75">
        <v>8239784</v>
      </c>
      <c r="I40" s="110">
        <v>9405875</v>
      </c>
      <c r="K40" s="75">
        <v>4620232</v>
      </c>
      <c r="M40" s="106">
        <v>1727434</v>
      </c>
      <c r="N40" s="106"/>
    </row>
    <row r="41" spans="1:14" ht="19.899999999999999" customHeight="1" x14ac:dyDescent="0.25">
      <c r="E41" s="45" t="s">
        <v>83</v>
      </c>
      <c r="G41" s="108">
        <v>-2600</v>
      </c>
      <c r="I41" s="110">
        <v>1659</v>
      </c>
      <c r="K41" s="106">
        <v>0</v>
      </c>
      <c r="M41" s="106">
        <v>0</v>
      </c>
      <c r="N41" s="106"/>
    </row>
    <row r="42" spans="1:14" ht="19.899999999999999" customHeight="1" x14ac:dyDescent="0.25">
      <c r="E42" s="45" t="s">
        <v>84</v>
      </c>
      <c r="G42" s="61"/>
      <c r="I42" s="106"/>
      <c r="K42" s="61"/>
      <c r="M42" s="61"/>
      <c r="N42" s="106"/>
    </row>
    <row r="43" spans="1:14" ht="19.899999999999999" customHeight="1" x14ac:dyDescent="0.25">
      <c r="F43" s="45" t="s">
        <v>85</v>
      </c>
      <c r="G43" s="61">
        <v>-266578</v>
      </c>
      <c r="I43" s="108">
        <v>-706186</v>
      </c>
      <c r="K43" s="61">
        <v>-303313</v>
      </c>
      <c r="M43" s="108">
        <v>-560615</v>
      </c>
      <c r="N43" s="106"/>
    </row>
    <row r="44" spans="1:14" ht="19.899999999999999" customHeight="1" x14ac:dyDescent="0.25">
      <c r="C44" s="45" t="s">
        <v>86</v>
      </c>
      <c r="G44" s="61"/>
      <c r="I44" s="61"/>
      <c r="K44" s="111"/>
      <c r="M44" s="111"/>
      <c r="N44" s="106"/>
    </row>
    <row r="45" spans="1:14" ht="19.899999999999999" customHeight="1" x14ac:dyDescent="0.25">
      <c r="E45" s="45" t="s">
        <v>87</v>
      </c>
      <c r="G45" s="61">
        <v>-129817</v>
      </c>
      <c r="I45" s="108">
        <v>-17328</v>
      </c>
      <c r="K45" s="61">
        <v>-129817</v>
      </c>
      <c r="M45" s="108">
        <v>-17328</v>
      </c>
      <c r="N45" s="106"/>
    </row>
    <row r="46" spans="1:14" ht="19.899999999999999" customHeight="1" x14ac:dyDescent="0.25">
      <c r="E46" s="45" t="s">
        <v>122</v>
      </c>
      <c r="G46" s="61"/>
      <c r="I46" s="61"/>
      <c r="K46" s="111"/>
      <c r="M46" s="111"/>
      <c r="N46" s="106"/>
    </row>
    <row r="47" spans="1:14" ht="19.899999999999999" customHeight="1" x14ac:dyDescent="0.25">
      <c r="F47" s="45" t="s">
        <v>88</v>
      </c>
      <c r="G47" s="61">
        <v>-6799498</v>
      </c>
      <c r="I47" s="108">
        <v>-7232148</v>
      </c>
      <c r="K47" s="61">
        <v>-6482421</v>
      </c>
      <c r="M47" s="108">
        <v>-7233291</v>
      </c>
      <c r="N47" s="106"/>
    </row>
    <row r="48" spans="1:14" ht="19.899999999999999" customHeight="1" x14ac:dyDescent="0.25">
      <c r="E48" s="45" t="s">
        <v>102</v>
      </c>
      <c r="G48" s="60"/>
      <c r="I48" s="61"/>
      <c r="K48" s="61"/>
      <c r="M48" s="111"/>
      <c r="N48" s="106"/>
    </row>
    <row r="49" spans="1:15" ht="19.899999999999999" customHeight="1" x14ac:dyDescent="0.25">
      <c r="F49" s="45" t="s">
        <v>89</v>
      </c>
      <c r="G49" s="61">
        <v>-197613</v>
      </c>
      <c r="I49" s="108">
        <v>-368551</v>
      </c>
      <c r="K49" s="61">
        <v>-197613</v>
      </c>
      <c r="M49" s="108">
        <v>-368551</v>
      </c>
      <c r="N49" s="106"/>
    </row>
    <row r="50" spans="1:15" ht="19.899999999999999" customHeight="1" x14ac:dyDescent="0.25">
      <c r="E50" s="45" t="s">
        <v>119</v>
      </c>
      <c r="G50" s="61">
        <v>-22104</v>
      </c>
      <c r="I50" s="108">
        <v>-225416</v>
      </c>
      <c r="K50" s="61">
        <v>-1435</v>
      </c>
      <c r="M50" s="108">
        <v>-1</v>
      </c>
      <c r="N50" s="106"/>
    </row>
    <row r="51" spans="1:15" ht="19.899999999999999" customHeight="1" x14ac:dyDescent="0.25">
      <c r="E51" s="45" t="s">
        <v>83</v>
      </c>
      <c r="G51" s="61">
        <v>-34</v>
      </c>
      <c r="I51" s="110">
        <v>487</v>
      </c>
      <c r="K51" s="112">
        <v>0</v>
      </c>
      <c r="M51" s="111">
        <v>0</v>
      </c>
      <c r="N51" s="106"/>
    </row>
    <row r="52" spans="1:15" ht="19.899999999999999" customHeight="1" x14ac:dyDescent="0.25">
      <c r="E52" s="45" t="s">
        <v>84</v>
      </c>
      <c r="G52" s="60"/>
      <c r="I52" s="113"/>
      <c r="K52" s="61"/>
      <c r="M52" s="61"/>
      <c r="N52" s="106"/>
      <c r="O52" s="106"/>
    </row>
    <row r="53" spans="1:15" ht="19.899999999999999" customHeight="1" x14ac:dyDescent="0.25">
      <c r="F53" s="45" t="s">
        <v>111</v>
      </c>
      <c r="G53" s="64">
        <v>1456830</v>
      </c>
      <c r="I53" s="122">
        <v>1614581</v>
      </c>
      <c r="K53" s="106">
        <v>1355771</v>
      </c>
      <c r="M53" s="122">
        <v>1543323</v>
      </c>
      <c r="N53" s="106"/>
      <c r="O53" s="106"/>
    </row>
    <row r="54" spans="1:15" s="106" customFormat="1" ht="19.899999999999999" customHeight="1" x14ac:dyDescent="0.25">
      <c r="A54" s="45"/>
      <c r="B54" s="45"/>
      <c r="C54" s="45"/>
      <c r="D54" s="45"/>
      <c r="E54" s="45" t="s">
        <v>90</v>
      </c>
      <c r="F54" s="45" t="s">
        <v>91</v>
      </c>
      <c r="G54" s="58">
        <f>SUM(G35:G53)</f>
        <v>3584222</v>
      </c>
      <c r="H54" s="45"/>
      <c r="I54" s="114">
        <f>SUM(I35:I53)</f>
        <v>-339663</v>
      </c>
      <c r="J54" s="45"/>
      <c r="K54" s="58">
        <f>SUM(K35:K53)</f>
        <v>379925</v>
      </c>
      <c r="L54" s="45"/>
      <c r="M54" s="114">
        <f>SUM(M35:M53)</f>
        <v>-8383820</v>
      </c>
      <c r="O54" s="99"/>
    </row>
    <row r="55" spans="1:15" s="106" customFormat="1" ht="19.899999999999999" customHeight="1" thickBot="1" x14ac:dyDescent="0.3">
      <c r="A55" s="47" t="s">
        <v>103</v>
      </c>
      <c r="B55" s="45"/>
      <c r="C55" s="45"/>
      <c r="D55" s="45"/>
      <c r="E55" s="45"/>
      <c r="F55" s="45"/>
      <c r="G55" s="115">
        <f>G33+G54</f>
        <v>26128720</v>
      </c>
      <c r="H55" s="45"/>
      <c r="I55" s="115">
        <f>I33+I54</f>
        <v>21307604</v>
      </c>
      <c r="J55" s="45"/>
      <c r="K55" s="115">
        <f>K33+K54</f>
        <v>21789988</v>
      </c>
      <c r="L55" s="45"/>
      <c r="M55" s="115">
        <f>M33+M54</f>
        <v>11404081</v>
      </c>
      <c r="O55" s="99"/>
    </row>
    <row r="56" spans="1:15" s="99" customFormat="1" ht="19.899999999999999" customHeight="1" thickTop="1" x14ac:dyDescent="0.25">
      <c r="A56" s="47" t="s">
        <v>92</v>
      </c>
      <c r="B56" s="45"/>
      <c r="C56" s="45"/>
      <c r="D56" s="45"/>
      <c r="E56" s="45"/>
      <c r="F56" s="45"/>
      <c r="G56" s="75"/>
      <c r="H56" s="45"/>
      <c r="I56" s="72"/>
      <c r="J56" s="45"/>
      <c r="K56" s="75"/>
      <c r="L56" s="45"/>
      <c r="M56" s="75"/>
    </row>
    <row r="57" spans="1:15" s="99" customFormat="1" ht="19.899999999999999" customHeight="1" x14ac:dyDescent="0.25">
      <c r="A57" s="45"/>
      <c r="B57" s="45"/>
      <c r="C57" s="45" t="s">
        <v>93</v>
      </c>
      <c r="D57" s="45"/>
      <c r="E57" s="45"/>
      <c r="F57" s="45"/>
      <c r="G57" s="72">
        <f>G33-G58</f>
        <v>22330478</v>
      </c>
      <c r="H57" s="45"/>
      <c r="I57" s="72">
        <f>I33-I58</f>
        <v>21422806</v>
      </c>
      <c r="J57" s="45"/>
      <c r="K57" s="75">
        <f>K33-K58</f>
        <v>21410063</v>
      </c>
      <c r="L57" s="45"/>
      <c r="M57" s="75">
        <f>M33-M58</f>
        <v>19787901</v>
      </c>
    </row>
    <row r="58" spans="1:15" s="99" customFormat="1" ht="19.899999999999999" customHeight="1" x14ac:dyDescent="0.25">
      <c r="A58" s="45"/>
      <c r="B58" s="45"/>
      <c r="C58" s="45" t="s">
        <v>94</v>
      </c>
      <c r="D58" s="45"/>
      <c r="E58" s="45"/>
      <c r="F58" s="45"/>
      <c r="G58" s="60">
        <v>214020</v>
      </c>
      <c r="H58" s="45"/>
      <c r="I58" s="72">
        <v>224461</v>
      </c>
      <c r="J58" s="45"/>
      <c r="K58" s="75">
        <v>0</v>
      </c>
      <c r="L58" s="45"/>
      <c r="M58" s="75">
        <v>0</v>
      </c>
    </row>
    <row r="59" spans="1:15" s="99" customFormat="1" ht="19.899999999999999" customHeight="1" thickBot="1" x14ac:dyDescent="0.3">
      <c r="A59" s="45"/>
      <c r="B59" s="45"/>
      <c r="C59" s="45"/>
      <c r="D59" s="45"/>
      <c r="E59" s="45"/>
      <c r="F59" s="45"/>
      <c r="G59" s="116">
        <f>SUM(G57:G58)</f>
        <v>22544498</v>
      </c>
      <c r="H59" s="45"/>
      <c r="I59" s="117">
        <f>SUM(I57:I58)</f>
        <v>21647267</v>
      </c>
      <c r="J59" s="45"/>
      <c r="K59" s="116">
        <f>SUM(K57:K58)</f>
        <v>21410063</v>
      </c>
      <c r="L59" s="45"/>
      <c r="M59" s="116">
        <f>SUM(M57:M58)</f>
        <v>19787901</v>
      </c>
    </row>
    <row r="60" spans="1:15" s="99" customFormat="1" ht="19.899999999999999" customHeight="1" thickTop="1" x14ac:dyDescent="0.25">
      <c r="A60" s="47" t="s">
        <v>104</v>
      </c>
      <c r="B60" s="45"/>
      <c r="C60" s="45"/>
      <c r="D60" s="45"/>
      <c r="E60" s="45"/>
      <c r="F60" s="45"/>
      <c r="G60" s="75"/>
      <c r="H60" s="45"/>
      <c r="I60" s="72"/>
      <c r="J60" s="45"/>
      <c r="K60" s="75"/>
      <c r="L60" s="45"/>
      <c r="M60" s="75"/>
    </row>
    <row r="61" spans="1:15" s="99" customFormat="1" ht="19.899999999999999" customHeight="1" x14ac:dyDescent="0.25">
      <c r="A61" s="45"/>
      <c r="B61" s="45"/>
      <c r="C61" s="45" t="s">
        <v>93</v>
      </c>
      <c r="D61" s="45"/>
      <c r="E61" s="45"/>
      <c r="F61" s="45"/>
      <c r="G61" s="99">
        <f>G55-G62</f>
        <v>25900216</v>
      </c>
      <c r="H61" s="45"/>
      <c r="I61" s="99">
        <f>I55-I62</f>
        <v>20993140</v>
      </c>
      <c r="J61" s="45"/>
      <c r="K61" s="106">
        <f>K55-K62</f>
        <v>21789988</v>
      </c>
      <c r="L61" s="45"/>
      <c r="M61" s="99">
        <f>M55-M62</f>
        <v>11404081</v>
      </c>
    </row>
    <row r="62" spans="1:15" s="99" customFormat="1" ht="19.899999999999999" customHeight="1" x14ac:dyDescent="0.25">
      <c r="A62" s="45"/>
      <c r="B62" s="45"/>
      <c r="C62" s="45" t="s">
        <v>94</v>
      </c>
      <c r="D62" s="45"/>
      <c r="E62" s="45"/>
      <c r="F62" s="45"/>
      <c r="G62" s="60">
        <v>228504</v>
      </c>
      <c r="H62" s="45"/>
      <c r="I62" s="72">
        <v>314464</v>
      </c>
      <c r="J62" s="45"/>
      <c r="K62" s="75">
        <v>0</v>
      </c>
      <c r="L62" s="45"/>
      <c r="M62" s="75">
        <v>0</v>
      </c>
    </row>
    <row r="63" spans="1:15" s="99" customFormat="1" ht="19.899999999999999" customHeight="1" thickBot="1" x14ac:dyDescent="0.3">
      <c r="A63" s="45"/>
      <c r="B63" s="45"/>
      <c r="C63" s="45"/>
      <c r="D63" s="45"/>
      <c r="E63" s="45"/>
      <c r="F63" s="45"/>
      <c r="G63" s="116">
        <f>SUM(G61:G62)</f>
        <v>26128720</v>
      </c>
      <c r="H63" s="45"/>
      <c r="I63" s="117">
        <f>SUM(I61:I62)</f>
        <v>21307604</v>
      </c>
      <c r="J63" s="45"/>
      <c r="K63" s="116">
        <f>SUM(K61:K62)</f>
        <v>21789988</v>
      </c>
      <c r="L63" s="45"/>
      <c r="M63" s="117">
        <f>SUM(M61:M62)</f>
        <v>11404081</v>
      </c>
    </row>
    <row r="64" spans="1:15" s="99" customFormat="1" ht="19.899999999999999" customHeight="1" thickTop="1" thickBot="1" x14ac:dyDescent="0.3">
      <c r="A64" s="47" t="s">
        <v>95</v>
      </c>
      <c r="B64" s="45"/>
      <c r="C64" s="45"/>
      <c r="D64" s="45"/>
      <c r="E64" s="45"/>
      <c r="F64" s="45"/>
      <c r="G64" s="118">
        <f>G57/G66</f>
        <v>11.698436173116384</v>
      </c>
      <c r="H64" s="45"/>
      <c r="I64" s="119">
        <f>I57/I66</f>
        <v>11.222927186782778</v>
      </c>
      <c r="J64" s="45"/>
      <c r="K64" s="118">
        <f>K57/K66</f>
        <v>11.216251415124241</v>
      </c>
      <c r="L64" s="45"/>
      <c r="M64" s="118">
        <f>M57/M66</f>
        <v>10.366437155910674</v>
      </c>
    </row>
    <row r="65" spans="1:15" s="99" customFormat="1" ht="19.899999999999999" customHeight="1" thickTop="1" x14ac:dyDescent="0.25">
      <c r="A65" s="47" t="s">
        <v>96</v>
      </c>
      <c r="B65" s="45"/>
      <c r="C65" s="45"/>
      <c r="D65" s="45"/>
      <c r="E65" s="45"/>
      <c r="F65" s="45"/>
      <c r="G65" s="89"/>
      <c r="H65" s="45"/>
      <c r="I65" s="89"/>
      <c r="J65" s="45"/>
      <c r="K65" s="89"/>
      <c r="L65" s="45"/>
      <c r="M65" s="89"/>
    </row>
    <row r="66" spans="1:15" s="99" customFormat="1" ht="19.899999999999999" customHeight="1" thickBot="1" x14ac:dyDescent="0.3">
      <c r="A66" s="47"/>
      <c r="B66" s="47" t="s">
        <v>97</v>
      </c>
      <c r="C66" s="47"/>
      <c r="D66" s="47"/>
      <c r="E66" s="45"/>
      <c r="F66" s="45"/>
      <c r="G66" s="120">
        <v>1908843</v>
      </c>
      <c r="H66" s="91"/>
      <c r="I66" s="121">
        <v>1908843</v>
      </c>
      <c r="J66" s="91"/>
      <c r="K66" s="120">
        <v>1908843</v>
      </c>
      <c r="L66" s="45"/>
      <c r="M66" s="120">
        <v>1908843</v>
      </c>
      <c r="O66" s="45"/>
    </row>
    <row r="67" spans="1:15" s="99" customFormat="1" ht="14.5" thickTop="1" x14ac:dyDescent="0.25">
      <c r="A67" s="45"/>
      <c r="B67" s="45"/>
      <c r="C67" s="45"/>
      <c r="D67" s="45"/>
      <c r="E67" s="45"/>
      <c r="F67" s="45"/>
      <c r="G67" s="89"/>
      <c r="H67" s="45"/>
      <c r="I67" s="45"/>
      <c r="J67" s="45"/>
      <c r="K67" s="89"/>
      <c r="L67" s="45"/>
      <c r="M67" s="89"/>
      <c r="O67" s="45"/>
    </row>
    <row r="69" spans="1:15" x14ac:dyDescent="0.25">
      <c r="G69" s="95"/>
      <c r="I69" s="95"/>
      <c r="K69" s="95"/>
      <c r="M69" s="95"/>
    </row>
  </sheetData>
  <sheetProtection algorithmName="SHA-512" hashValue="4n0KjTjchvUvFRTcoGM+wrGv/rTbc2+7uOav8/EvqDfFR1acDwHh54L2PEFCvCUaCB+oX35yp8O3jFKu++J35Q==" saltValue="aqeDK6vge6yxJfNKB5Ywbg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Financial Position</vt:lpstr>
      <vt:lpstr>Profit or Loss_3mth</vt:lpstr>
      <vt:lpstr>Profit or Loss_6mth</vt:lpstr>
      <vt:lpstr>'Financial Position'!Print_Titles</vt:lpstr>
      <vt:lpstr>'Profit or Loss_3mth'!Print_Titles</vt:lpstr>
      <vt:lpstr>'Profit or Loss_6mth'!Print_Titles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2024-07-11T08:09:41Z</cp:lastPrinted>
  <dcterms:created xsi:type="dcterms:W3CDTF">2007-04-12T01:27:03Z</dcterms:created>
  <dcterms:modified xsi:type="dcterms:W3CDTF">2024-07-17T10:31:31Z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