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Website\2022\9.Sep'22\"/>
    </mc:Choice>
  </mc:AlternateContent>
  <xr:revisionPtr revIDLastSave="0" documentId="13_ncr:1_{E7E966C9-C5F1-488A-ADD6-5975FE9725ED}" xr6:coauthVersionLast="36" xr6:coauthVersionMax="47" xr10:uidLastSave="{00000000-0000-0000-0000-000000000000}"/>
  <bookViews>
    <workbookView xWindow="-20610" yWindow="4640" windowWidth="20730" windowHeight="11160" xr2:uid="{00000000-000D-0000-FFFF-FFFF00000000}"/>
  </bookViews>
  <sheets>
    <sheet name="Financial Position" sheetId="4" r:id="rId1"/>
    <sheet name="Profit or Loss_3mth" sheetId="5" r:id="rId2"/>
    <sheet name="Profit or Loss_9mth" sheetId="6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'Profit or Loss_9mth'!$A$1:$M$65</definedName>
    <definedName name="_xlnm.Print_Titles" localSheetId="0">'Financial Position'!$1:$7</definedName>
    <definedName name="_xlnm.Print_Titles" localSheetId="1">'Profit or Loss_3mth'!$1:$8</definedName>
    <definedName name="_xlnm.Print_Titles" localSheetId="2">'Profit or Loss_9mth'!$1:$8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6" l="1"/>
  <c r="K53" i="6"/>
  <c r="I53" i="6"/>
  <c r="G53" i="6"/>
  <c r="M29" i="6"/>
  <c r="K29" i="6"/>
  <c r="I29" i="6"/>
  <c r="G29" i="6"/>
  <c r="M14" i="6"/>
  <c r="K14" i="6"/>
  <c r="I14" i="6"/>
  <c r="G14" i="6"/>
  <c r="M11" i="6"/>
  <c r="M22" i="6" s="1"/>
  <c r="M31" i="6" s="1"/>
  <c r="M33" i="6" s="1"/>
  <c r="K11" i="6"/>
  <c r="K22" i="6" s="1"/>
  <c r="K31" i="6" s="1"/>
  <c r="K33" i="6" s="1"/>
  <c r="I11" i="6"/>
  <c r="I22" i="6" s="1"/>
  <c r="I31" i="6" s="1"/>
  <c r="I33" i="6" s="1"/>
  <c r="G11" i="6"/>
  <c r="G22" i="6" s="1"/>
  <c r="G31" i="6" s="1"/>
  <c r="G33" i="6" s="1"/>
  <c r="Q53" i="5"/>
  <c r="O53" i="5"/>
  <c r="M53" i="5"/>
  <c r="K53" i="5"/>
  <c r="I53" i="5"/>
  <c r="G53" i="5"/>
  <c r="Q29" i="5"/>
  <c r="O29" i="5"/>
  <c r="M29" i="5"/>
  <c r="K29" i="5"/>
  <c r="I29" i="5"/>
  <c r="G29" i="5"/>
  <c r="O22" i="5"/>
  <c r="O31" i="5" s="1"/>
  <c r="O33" i="5" s="1"/>
  <c r="M22" i="5"/>
  <c r="M31" i="5" s="1"/>
  <c r="M33" i="5" s="1"/>
  <c r="K22" i="5"/>
  <c r="K31" i="5" s="1"/>
  <c r="K33" i="5" s="1"/>
  <c r="I22" i="5"/>
  <c r="I31" i="5" s="1"/>
  <c r="I33" i="5" s="1"/>
  <c r="Q14" i="5"/>
  <c r="O14" i="5"/>
  <c r="M14" i="5"/>
  <c r="K14" i="5"/>
  <c r="I14" i="5"/>
  <c r="G14" i="5"/>
  <c r="Q11" i="5"/>
  <c r="Q22" i="5" s="1"/>
  <c r="Q31" i="5" s="1"/>
  <c r="Q33" i="5" s="1"/>
  <c r="O11" i="5"/>
  <c r="M11" i="5"/>
  <c r="K11" i="5"/>
  <c r="I11" i="5"/>
  <c r="G11" i="5"/>
  <c r="G22" i="5" s="1"/>
  <c r="G31" i="5" s="1"/>
  <c r="G33" i="5" s="1"/>
  <c r="H24" i="4"/>
  <c r="F24" i="4"/>
  <c r="B24" i="4"/>
  <c r="D24" i="4"/>
  <c r="I56" i="6" l="1"/>
  <c r="I54" i="6"/>
  <c r="I60" i="6" s="1"/>
  <c r="I62" i="6" s="1"/>
  <c r="K54" i="6"/>
  <c r="K60" i="6" s="1"/>
  <c r="K62" i="6" s="1"/>
  <c r="K56" i="6"/>
  <c r="G56" i="6"/>
  <c r="G54" i="6"/>
  <c r="G60" i="6" s="1"/>
  <c r="G62" i="6" s="1"/>
  <c r="M56" i="6"/>
  <c r="M54" i="6"/>
  <c r="M60" i="6" s="1"/>
  <c r="M62" i="6" s="1"/>
  <c r="Q54" i="5"/>
  <c r="Q60" i="5" s="1"/>
  <c r="Q62" i="5" s="1"/>
  <c r="Q56" i="5"/>
  <c r="G54" i="5"/>
  <c r="G60" i="5" s="1"/>
  <c r="G62" i="5" s="1"/>
  <c r="G56" i="5"/>
  <c r="I54" i="5"/>
  <c r="I60" i="5" s="1"/>
  <c r="I62" i="5" s="1"/>
  <c r="I56" i="5"/>
  <c r="K54" i="5"/>
  <c r="K60" i="5" s="1"/>
  <c r="K62" i="5" s="1"/>
  <c r="K56" i="5"/>
  <c r="M56" i="5"/>
  <c r="M54" i="5"/>
  <c r="M60" i="5" s="1"/>
  <c r="M62" i="5" s="1"/>
  <c r="O56" i="5"/>
  <c r="O54" i="5"/>
  <c r="O60" i="5" s="1"/>
  <c r="O62" i="5" s="1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M63" i="6" l="1"/>
  <c r="M58" i="6"/>
  <c r="K63" i="5"/>
  <c r="K58" i="5"/>
  <c r="I58" i="5"/>
  <c r="I63" i="5"/>
  <c r="G63" i="6"/>
  <c r="G58" i="6"/>
  <c r="G58" i="5"/>
  <c r="G63" i="5"/>
  <c r="K58" i="6"/>
  <c r="K63" i="6"/>
  <c r="O63" i="5"/>
  <c r="O58" i="5"/>
  <c r="Q58" i="5"/>
  <c r="Q63" i="5"/>
  <c r="M63" i="5"/>
  <c r="M58" i="5"/>
  <c r="I63" i="6"/>
  <c r="I58" i="6"/>
  <c r="D78" i="4"/>
  <c r="H78" i="4"/>
  <c r="F78" i="4"/>
  <c r="B78" i="4"/>
</calcChain>
</file>

<file path=xl/sharedStrings.xml><?xml version="1.0" encoding="utf-8"?>
<sst xmlns="http://schemas.openxmlformats.org/spreadsheetml/2006/main" count="195" uniqueCount="119">
  <si>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</si>
  <si>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</si>
  <si>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</si>
  <si>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</si>
  <si>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</si>
  <si>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</si>
  <si>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</si>
  <si>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</si>
  <si>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</si>
  <si>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</si>
  <si>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</si>
  <si>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</si>
  <si>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</si>
  <si>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</si>
  <si>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</si>
  <si>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</si>
  <si>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</si>
  <si>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</si>
  <si>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</si>
  <si>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</si>
  <si>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</si>
  <si>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</si>
  <si>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</si>
  <si>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</si>
  <si>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</si>
  <si>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</si>
  <si>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</si>
  <si>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</si>
  <si>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</si>
  <si>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</si>
  <si>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</si>
  <si>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</si>
  <si>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</si>
  <si>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</si>
  <si>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</si>
  <si>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</si>
  <si>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</si>
  <si>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</si>
  <si>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</si>
  <si>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</si>
  <si>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</si>
  <si>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</si>
  <si>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</si>
  <si>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</si>
  <si>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</si>
  <si>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</si>
  <si>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</si>
  <si>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</si>
  <si>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</si>
  <si>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</si>
  <si>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</si>
  <si>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</si>
  <si>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December 31, 2021</t>
  </si>
  <si>
    <t>AS  AT SEPTEMBER 30, 2022</t>
  </si>
  <si>
    <t>September 30, 2022</t>
  </si>
  <si>
    <t>BANGKOK BANK PUBLIC COMPANY LIMITED AND SUBSIDIARIES</t>
  </si>
  <si>
    <t>STATEMENTS OF PROFIT OR LOSS AND OTHER COMPREHENSIVE INCOME</t>
  </si>
  <si>
    <t xml:space="preserve">FOR THE THREE-MONTH  PERIOD ENDED </t>
  </si>
  <si>
    <t>June 30, 2022</t>
  </si>
  <si>
    <t>September 30, 2021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</si>
  <si>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</si>
  <si>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</si>
  <si>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</si>
  <si>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</si>
  <si>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</si>
  <si>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</si>
  <si>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ON FINANCIAL INSTRUMENTS</t>
  </si>
  <si>
    <t>MEASURED AT FAIR VALUE THROUGH PROFIT OR LOSS</t>
  </si>
  <si>
    <t>GAINS (LOSSES)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</si>
  <si>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</si>
  <si>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</si>
  <si>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</si>
  <si>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</si>
  <si>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</si>
  <si>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</si>
  <si>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</si>
  <si>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</si>
  <si>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</si>
  <si>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</si>
  <si>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</si>
  <si>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</si>
  <si>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</si>
  <si>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</si>
  <si>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</si>
  <si>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</si>
  <si>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</si>
  <si>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</si>
  <si>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Losses on investments in debt instruments at fair value </t>
  </si>
  <si>
    <t xml:space="preserve">through other comprehensive income </t>
  </si>
  <si>
    <t>Gains (losses) on cash flow hedges</t>
  </si>
  <si>
    <t>Gains arising from translating the</t>
  </si>
  <si>
    <t>financial statements of foreign operations</t>
  </si>
  <si>
    <t>Share of other comprehensive losses of associate</t>
  </si>
  <si>
    <t>Income tax relating to components of other comprehensive</t>
  </si>
  <si>
    <t xml:space="preserve">income (losses) </t>
  </si>
  <si>
    <t>Items that will not be reclassified subsequently to profit or loss</t>
  </si>
  <si>
    <t xml:space="preserve">Gains (losses) on investment in equity instruments designates at </t>
  </si>
  <si>
    <t>fair value through other comprehensive income</t>
  </si>
  <si>
    <t xml:space="preserve">Gains (losses) on financial liabilities designated at fair value </t>
  </si>
  <si>
    <t>through profit or loss</t>
  </si>
  <si>
    <t>Actuarial losses on defined benefit plans</t>
  </si>
  <si>
    <t>Share of other comprehensive income (losses)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</si>
  <si>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</si>
  <si>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</si>
  <si>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</si>
  <si>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</si>
  <si>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</si>
  <si>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</si>
  <si>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</si>
  <si>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</si>
  <si>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COMMON SHARES</t>
  </si>
  <si>
    <t>(THOUSAND SHARES)</t>
  </si>
  <si>
    <t>FOR  THE  NINE-MONTH  PERIOD  ENDED  SEPTEMBER  30,  2022</t>
  </si>
  <si>
    <t>2022</t>
  </si>
  <si>
    <t>2021</t>
  </si>
  <si>
    <t>Items that will be reclassified subsequently to profit or loss</t>
  </si>
  <si>
    <t>Losses on cash flow hedges</t>
  </si>
  <si>
    <t>Gains on investment in equity instruments designates at</t>
  </si>
  <si>
    <t>Actuarial gains (losses) on defined benefit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</si>
</sst>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21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9.5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1" applyNumberFormat="1" applyFont="1" applyAlignment="1">
      <alignment horizontal="left"/>
    </xf>
    <xf numFmtId="43" fontId="11" fillId="0" borderId="0" xfId="11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8" fontId="11" fillId="0" borderId="0" xfId="11" applyNumberFormat="1" applyFont="1" applyAlignment="1">
      <alignment horizontal="right" vertical="center"/>
    </xf>
    <xf numFmtId="187" fontId="14" fillId="0" borderId="0" xfId="11" applyNumberFormat="1" applyFont="1" applyAlignment="1">
      <alignment vertical="center"/>
    </xf>
    <xf numFmtId="43" fontId="14" fillId="0" borderId="0" xfId="11" applyFont="1" applyAlignment="1">
      <alignment vertical="center"/>
    </xf>
    <xf numFmtId="15" fontId="15" fillId="0" borderId="0" xfId="0" applyNumberFormat="1" applyFont="1" applyAlignment="1">
      <alignment horizontal="center" vertical="center"/>
    </xf>
    <xf numFmtId="15" fontId="16" fillId="0" borderId="0" xfId="0" applyNumberFormat="1" applyFont="1" applyAlignment="1">
      <alignment horizontal="center"/>
    </xf>
    <xf numFmtId="0" fontId="14" fillId="0" borderId="0" xfId="0" applyFont="1"/>
    <xf numFmtId="15" fontId="7" fillId="0" borderId="0" xfId="0" applyNumberFormat="1" applyFont="1" applyAlignment="1">
      <alignment horizontal="center"/>
    </xf>
    <xf numFmtId="15" fontId="11" fillId="0" borderId="0" xfId="0" applyNumberFormat="1" applyFont="1" applyAlignment="1">
      <alignment horizontal="center"/>
    </xf>
    <xf numFmtId="187" fontId="3" fillId="0" borderId="0" xfId="1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87" fontId="3" fillId="0" borderId="2" xfId="11" applyNumberFormat="1" applyFont="1" applyBorder="1" applyAlignment="1">
      <alignment vertical="center"/>
    </xf>
    <xf numFmtId="187" fontId="3" fillId="0" borderId="2" xfId="11" applyNumberFormat="1" applyFont="1" applyFill="1" applyBorder="1" applyAlignment="1">
      <alignment vertical="center"/>
    </xf>
    <xf numFmtId="187" fontId="3" fillId="0" borderId="0" xfId="11" applyNumberFormat="1" applyFont="1" applyBorder="1" applyAlignment="1">
      <alignment vertical="center"/>
    </xf>
    <xf numFmtId="187" fontId="3" fillId="0" borderId="0" xfId="11" applyNumberFormat="1" applyFont="1" applyFill="1" applyBorder="1" applyAlignment="1">
      <alignment vertical="center"/>
    </xf>
    <xf numFmtId="188" fontId="14" fillId="0" borderId="0" xfId="13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87" fontId="3" fillId="0" borderId="5" xfId="11" applyNumberFormat="1" applyFont="1" applyBorder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4" fillId="0" borderId="0" xfId="11" applyNumberFormat="1" applyFont="1" applyFill="1" applyAlignment="1">
      <alignment vertical="center"/>
    </xf>
    <xf numFmtId="187" fontId="14" fillId="0" borderId="0" xfId="12" applyNumberFormat="1" applyFont="1" applyFill="1" applyAlignment="1">
      <alignment vertical="center"/>
    </xf>
    <xf numFmtId="43" fontId="14" fillId="0" borderId="0" xfId="11" applyFont="1" applyFill="1" applyAlignment="1">
      <alignment vertical="center"/>
    </xf>
    <xf numFmtId="187" fontId="3" fillId="0" borderId="0" xfId="13" applyNumberFormat="1" applyFont="1" applyAlignment="1">
      <alignment vertical="center"/>
    </xf>
    <xf numFmtId="192" fontId="14" fillId="0" borderId="0" xfId="12" applyNumberFormat="1" applyFont="1" applyFill="1" applyAlignment="1">
      <alignment vertical="center"/>
    </xf>
    <xf numFmtId="187" fontId="19" fillId="0" borderId="0" xfId="11" applyNumberFormat="1" applyFont="1" applyAlignment="1">
      <alignment vertical="center"/>
    </xf>
    <xf numFmtId="192" fontId="14" fillId="0" borderId="0" xfId="11" applyNumberFormat="1" applyFont="1" applyBorder="1" applyAlignment="1">
      <alignment vertical="center"/>
    </xf>
    <xf numFmtId="192" fontId="14" fillId="0" borderId="0" xfId="12" applyNumberFormat="1" applyFont="1" applyBorder="1" applyAlignment="1">
      <alignment vertical="center"/>
    </xf>
    <xf numFmtId="192" fontId="14" fillId="0" borderId="0" xfId="12" applyNumberFormat="1" applyFont="1" applyFill="1" applyBorder="1" applyAlignment="1">
      <alignment vertical="center"/>
    </xf>
    <xf numFmtId="43" fontId="14" fillId="0" borderId="0" xfId="11" applyFont="1" applyFill="1" applyBorder="1" applyAlignment="1">
      <alignment vertical="center"/>
    </xf>
    <xf numFmtId="43" fontId="14" fillId="0" borderId="0" xfId="12" applyFont="1" applyFill="1" applyBorder="1" applyAlignment="1">
      <alignment vertical="center"/>
    </xf>
    <xf numFmtId="187" fontId="14" fillId="0" borderId="0" xfId="12" applyNumberFormat="1" applyFont="1" applyFill="1" applyBorder="1" applyAlignment="1">
      <alignment vertical="center"/>
    </xf>
    <xf numFmtId="188" fontId="14" fillId="0" borderId="5" xfId="13" applyNumberFormat="1" applyFont="1" applyFill="1" applyBorder="1" applyAlignment="1">
      <alignment vertical="center"/>
    </xf>
    <xf numFmtId="187" fontId="3" fillId="0" borderId="5" xfId="13" applyNumberFormat="1" applyFont="1" applyBorder="1" applyAlignment="1">
      <alignment vertical="center"/>
    </xf>
    <xf numFmtId="187" fontId="14" fillId="0" borderId="5" xfId="11" applyNumberFormat="1" applyFont="1" applyFill="1" applyBorder="1" applyAlignment="1">
      <alignment vertical="center"/>
    </xf>
    <xf numFmtId="187" fontId="14" fillId="0" borderId="4" xfId="11" applyNumberFormat="1" applyFont="1" applyFill="1" applyBorder="1" applyAlignment="1">
      <alignment vertical="center"/>
    </xf>
    <xf numFmtId="187" fontId="3" fillId="0" borderId="4" xfId="11" applyNumberFormat="1" applyFont="1" applyBorder="1" applyAlignment="1">
      <alignment vertical="center"/>
    </xf>
    <xf numFmtId="187" fontId="3" fillId="0" borderId="4" xfId="11" applyNumberFormat="1" applyFont="1" applyFill="1" applyBorder="1" applyAlignment="1">
      <alignment vertical="center"/>
    </xf>
    <xf numFmtId="43" fontId="3" fillId="0" borderId="3" xfId="11" applyFont="1" applyBorder="1" applyAlignment="1">
      <alignment vertical="center"/>
    </xf>
    <xf numFmtId="43" fontId="3" fillId="0" borderId="3" xfId="11" applyFont="1" applyFill="1" applyBorder="1" applyAlignment="1">
      <alignment vertical="center"/>
    </xf>
    <xf numFmtId="0" fontId="3" fillId="0" borderId="0" xfId="0" applyFont="1" applyAlignment="1">
      <alignment vertical="center"/>
    </xf>
    <xf numFmtId="187" fontId="14" fillId="0" borderId="3" xfId="1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87" fontId="14" fillId="0" borderId="3" xfId="11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4" fillId="0" borderId="0" xfId="13" applyNumberFormat="1" applyFont="1" applyAlignment="1">
      <alignment vertical="center"/>
    </xf>
    <xf numFmtId="15" fontId="7" fillId="0" borderId="0" xfId="0" quotePrefix="1" applyNumberFormat="1" applyFont="1" applyAlignment="1">
      <alignment horizontal="center"/>
    </xf>
    <xf numFmtId="187" fontId="3" fillId="0" borderId="0" xfId="13" applyNumberFormat="1" applyFont="1" applyFill="1" applyAlignment="1">
      <alignment vertical="center"/>
    </xf>
    <xf numFmtId="187" fontId="3" fillId="0" borderId="2" xfId="13" applyNumberFormat="1" applyFont="1" applyBorder="1" applyAlignment="1">
      <alignment vertic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8" fontId="14" fillId="0" borderId="0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14" fillId="0" borderId="0" xfId="13" applyNumberFormat="1" applyFont="1" applyFill="1" applyAlignment="1">
      <alignment vertical="center"/>
    </xf>
    <xf numFmtId="43" fontId="14" fillId="0" borderId="0" xfId="13" applyFont="1" applyFill="1" applyAlignment="1">
      <alignment vertical="center"/>
    </xf>
    <xf numFmtId="188" fontId="3" fillId="0" borderId="0" xfId="13" applyNumberFormat="1" applyFont="1" applyFill="1" applyAlignment="1">
      <alignment vertical="center"/>
    </xf>
    <xf numFmtId="187" fontId="19" fillId="0" borderId="0" xfId="13" applyNumberFormat="1" applyFont="1" applyAlignment="1">
      <alignment vertical="center"/>
    </xf>
    <xf numFmtId="192" fontId="14" fillId="0" borderId="0" xfId="13" applyNumberFormat="1" applyFont="1" applyFill="1" applyAlignment="1">
      <alignment vertical="center"/>
    </xf>
    <xf numFmtId="43" fontId="14" fillId="0" borderId="0" xfId="13" applyFont="1" applyBorder="1" applyAlignment="1">
      <alignment vertical="center"/>
    </xf>
    <xf numFmtId="192" fontId="14" fillId="0" borderId="5" xfId="13" applyNumberFormat="1" applyFont="1" applyFill="1" applyBorder="1" applyAlignment="1">
      <alignment vertical="center"/>
    </xf>
    <xf numFmtId="188" fontId="14" fillId="0" borderId="5" xfId="13" applyNumberFormat="1" applyFont="1" applyBorder="1" applyAlignment="1">
      <alignment vertical="center"/>
    </xf>
    <xf numFmtId="187" fontId="14" fillId="0" borderId="2" xfId="13" applyNumberFormat="1" applyFont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43" fontId="3" fillId="0" borderId="3" xfId="13" applyFont="1" applyBorder="1" applyAlignment="1">
      <alignment vertical="center"/>
    </xf>
    <xf numFmtId="43" fontId="3" fillId="0" borderId="3" xfId="13" applyFont="1" applyFill="1" applyBorder="1" applyAlignment="1">
      <alignment vertical="center"/>
    </xf>
    <xf numFmtId="187" fontId="14" fillId="0" borderId="3" xfId="13" applyNumberFormat="1" applyFont="1" applyBorder="1" applyAlignment="1">
      <alignment vertical="center"/>
    </xf>
    <xf numFmtId="187" fontId="14" fillId="0" borderId="3" xfId="13" applyNumberFormat="1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5" fontId="11" fillId="0" borderId="5" xfId="0" applyNumberFormat="1" applyFont="1" applyBorder="1" applyAlignment="1">
      <alignment horizontal="center"/>
    </xf>
    <xf numFmtId="0" fontId="11" fillId="0" borderId="0" xfId="0" quotePrefix="1" applyFont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C9955C6A-0858-482F-8836-2B57CE7B5050}"/>
    <cellStyle name="Comma 3" xfId="3" xr:uid="{00000000-0005-0000-0000-000002000000}"/>
    <cellStyle name="Comma 3 2" xfId="13" xr:uid="{8498055B-1F3E-4D9A-B113-DAF4E688C219}"/>
    <cellStyle name="Comma 4" xfId="11" xr:uid="{0E7C831A-C629-4E40-8761-C8C81DBEFEFE}"/>
    <cellStyle name="Normal" xfId="0" builtinId="0"/>
    <cellStyle name="Normal 2" xfId="4" xr:uid="{00000000-0005-0000-0000-000004000000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08984375" defaultRowHeight="21" customHeight="1" x14ac:dyDescent="0.25"/>
  <cols>
    <col min="1" max="1" width="52.90625" style="1" customWidth="1"/>
    <col min="2" max="2" width="16.08984375" style="1" customWidth="1"/>
    <col min="3" max="3" width="0.90625" style="1" customWidth="1"/>
    <col min="4" max="4" width="16.08984375" style="1" customWidth="1"/>
    <col min="5" max="5" width="0.90625" style="25" customWidth="1"/>
    <col min="6" max="6" width="16" style="1" customWidth="1"/>
    <col min="7" max="7" width="0.90625" style="1" customWidth="1"/>
    <col min="8" max="8" width="16" style="2" customWidth="1"/>
    <col min="9" max="9" width="0.90625" style="25" customWidth="1"/>
    <col min="10" max="10" width="8.08984375" style="1" customWidth="1"/>
    <col min="11" max="16384" width="9.08984375" style="1"/>
  </cols>
  <sheetData>
    <row r="1" spans="1:9" ht="21" customHeight="1" x14ac:dyDescent="0.3">
      <c r="A1" s="3" t="s">
        <v>0</v>
      </c>
      <c r="B1" s="3"/>
      <c r="C1" s="3"/>
      <c r="D1" s="3"/>
      <c r="E1" s="26"/>
      <c r="F1" s="3"/>
      <c r="G1" s="3"/>
      <c r="H1" s="4"/>
      <c r="I1" s="9"/>
    </row>
    <row r="2" spans="1:9" ht="21" customHeight="1" x14ac:dyDescent="0.3">
      <c r="A2" s="3" t="s">
        <v>44</v>
      </c>
      <c r="B2" s="3"/>
      <c r="C2" s="3"/>
      <c r="D2" s="3"/>
      <c r="E2" s="9"/>
      <c r="F2" s="4"/>
      <c r="G2" s="4"/>
      <c r="H2" s="4"/>
      <c r="I2" s="9"/>
    </row>
    <row r="3" spans="1:9" ht="21" customHeight="1" x14ac:dyDescent="0.3">
      <c r="A3" s="5" t="s">
        <v>53</v>
      </c>
      <c r="B3" s="5"/>
      <c r="C3" s="5"/>
      <c r="D3" s="5"/>
      <c r="E3" s="27"/>
      <c r="F3" s="6"/>
      <c r="G3" s="6"/>
      <c r="H3" s="3"/>
      <c r="I3" s="26"/>
    </row>
    <row r="4" spans="1:9" ht="21" customHeight="1" x14ac:dyDescent="0.3">
      <c r="A4" s="5" t="s">
        <v>41</v>
      </c>
      <c r="B4" s="5"/>
      <c r="C4" s="5"/>
      <c r="D4" s="5"/>
      <c r="E4" s="27"/>
      <c r="F4" s="6"/>
      <c r="G4" s="6"/>
      <c r="H4" s="3"/>
      <c r="I4" s="26"/>
    </row>
    <row r="5" spans="1:9" ht="21" customHeight="1" x14ac:dyDescent="0.25">
      <c r="A5" s="7"/>
      <c r="B5" s="7"/>
      <c r="C5" s="7"/>
      <c r="D5" s="7"/>
      <c r="E5" s="28"/>
      <c r="F5" s="8"/>
      <c r="G5" s="8"/>
      <c r="H5" s="45" t="s">
        <v>17</v>
      </c>
      <c r="I5" s="9"/>
    </row>
    <row r="6" spans="1:9" ht="21" customHeight="1" x14ac:dyDescent="0.25">
      <c r="A6" s="4"/>
      <c r="B6" s="131" t="s">
        <v>1</v>
      </c>
      <c r="C6" s="131"/>
      <c r="D6" s="131"/>
      <c r="E6" s="131"/>
      <c r="F6" s="131" t="s">
        <v>30</v>
      </c>
      <c r="G6" s="131"/>
      <c r="H6" s="131"/>
      <c r="I6" s="131"/>
    </row>
    <row r="7" spans="1:9" ht="21" customHeight="1" x14ac:dyDescent="0.3">
      <c r="B7" s="46" t="s">
        <v>54</v>
      </c>
      <c r="C7" s="46"/>
      <c r="D7" s="46" t="s">
        <v>52</v>
      </c>
      <c r="E7" s="29"/>
      <c r="F7" s="46" t="s">
        <v>54</v>
      </c>
      <c r="G7" s="46"/>
      <c r="H7" s="46" t="s">
        <v>52</v>
      </c>
      <c r="I7" s="29"/>
    </row>
    <row r="8" spans="1:9" ht="21" customHeight="1" x14ac:dyDescent="0.25">
      <c r="A8" s="10" t="s">
        <v>6</v>
      </c>
      <c r="B8" s="10"/>
      <c r="C8" s="10"/>
      <c r="D8" s="10"/>
      <c r="H8" s="1"/>
    </row>
    <row r="9" spans="1:9" ht="21" customHeight="1" x14ac:dyDescent="0.25">
      <c r="A9" s="11" t="s">
        <v>2</v>
      </c>
      <c r="B9" s="2">
        <v>43929444</v>
      </c>
      <c r="C9" s="11"/>
      <c r="D9" s="2">
        <v>62551767</v>
      </c>
      <c r="E9" s="18"/>
      <c r="F9" s="2">
        <v>39923405</v>
      </c>
      <c r="G9" s="13"/>
      <c r="H9" s="2">
        <v>57854239</v>
      </c>
      <c r="I9" s="18"/>
    </row>
    <row r="10" spans="1:9" ht="21" customHeight="1" x14ac:dyDescent="0.25">
      <c r="A10" s="14" t="s">
        <v>31</v>
      </c>
      <c r="B10" s="2">
        <v>606431709</v>
      </c>
      <c r="C10" s="14"/>
      <c r="D10" s="2">
        <v>801212497</v>
      </c>
      <c r="E10" s="18"/>
      <c r="F10" s="2">
        <v>501951539</v>
      </c>
      <c r="G10" s="13"/>
      <c r="H10" s="2">
        <v>626065197</v>
      </c>
      <c r="I10" s="18"/>
    </row>
    <row r="11" spans="1:9" ht="21" customHeight="1" x14ac:dyDescent="0.25">
      <c r="A11" s="22" t="s">
        <v>47</v>
      </c>
      <c r="B11" s="2"/>
      <c r="C11" s="14"/>
      <c r="D11" s="2"/>
      <c r="E11" s="18"/>
      <c r="F11" s="2"/>
      <c r="G11" s="13"/>
      <c r="I11" s="18"/>
    </row>
    <row r="12" spans="1:9" ht="21" customHeight="1" x14ac:dyDescent="0.25">
      <c r="A12" s="33" t="s">
        <v>48</v>
      </c>
      <c r="B12" s="2">
        <v>90094543</v>
      </c>
      <c r="C12" s="14"/>
      <c r="D12" s="2">
        <v>84341349</v>
      </c>
      <c r="E12" s="18"/>
      <c r="F12" s="2">
        <v>104467971</v>
      </c>
      <c r="G12" s="13"/>
      <c r="H12" s="2">
        <v>96497917</v>
      </c>
      <c r="I12" s="18"/>
    </row>
    <row r="13" spans="1:9" ht="21" customHeight="1" x14ac:dyDescent="0.25">
      <c r="A13" s="22" t="s">
        <v>21</v>
      </c>
      <c r="B13" s="2">
        <v>109639101</v>
      </c>
      <c r="C13" s="22"/>
      <c r="D13" s="2">
        <v>42359296</v>
      </c>
      <c r="E13" s="18"/>
      <c r="F13" s="2">
        <v>107938368</v>
      </c>
      <c r="G13" s="13"/>
      <c r="H13" s="2">
        <v>41749252</v>
      </c>
      <c r="I13" s="18"/>
    </row>
    <row r="14" spans="1:9" ht="21" customHeight="1" x14ac:dyDescent="0.25">
      <c r="A14" s="22" t="s">
        <v>22</v>
      </c>
      <c r="B14" s="2">
        <v>857174283</v>
      </c>
      <c r="C14" s="22"/>
      <c r="D14" s="2">
        <v>803636528</v>
      </c>
      <c r="E14" s="18"/>
      <c r="F14" s="2">
        <v>697088490</v>
      </c>
      <c r="G14" s="13"/>
      <c r="H14" s="2">
        <v>663088369</v>
      </c>
      <c r="I14" s="18"/>
    </row>
    <row r="15" spans="1:9" ht="21" customHeight="1" x14ac:dyDescent="0.25">
      <c r="A15" s="22" t="s">
        <v>32</v>
      </c>
      <c r="B15" s="2">
        <v>1405820</v>
      </c>
      <c r="C15" s="22"/>
      <c r="D15" s="2">
        <v>1328586</v>
      </c>
      <c r="E15" s="18"/>
      <c r="F15" s="2">
        <v>144816959</v>
      </c>
      <c r="G15" s="13"/>
      <c r="H15" s="2">
        <v>144316959</v>
      </c>
      <c r="I15" s="18"/>
    </row>
    <row r="16" spans="1:9" ht="21" customHeight="1" x14ac:dyDescent="0.25">
      <c r="A16" s="22" t="s">
        <v>23</v>
      </c>
      <c r="B16" s="35"/>
      <c r="C16" s="22"/>
      <c r="D16" s="35"/>
      <c r="E16" s="18"/>
      <c r="F16" s="2"/>
      <c r="G16" s="13"/>
      <c r="I16" s="18"/>
    </row>
    <row r="17" spans="1:9" ht="21" customHeight="1" x14ac:dyDescent="0.25">
      <c r="A17" s="33" t="s">
        <v>39</v>
      </c>
      <c r="B17" s="36">
        <v>2559791368</v>
      </c>
      <c r="C17" s="33"/>
      <c r="D17" s="36">
        <v>2376026685</v>
      </c>
      <c r="E17" s="18"/>
      <c r="F17" s="43">
        <v>2170999361</v>
      </c>
      <c r="G17" s="13"/>
      <c r="H17" s="43">
        <v>2025671183</v>
      </c>
      <c r="I17" s="18"/>
    </row>
    <row r="18" spans="1:9" ht="21" customHeight="1" x14ac:dyDescent="0.25">
      <c r="A18" s="22" t="s">
        <v>24</v>
      </c>
      <c r="B18" s="18">
        <v>11215216</v>
      </c>
      <c r="C18" s="22"/>
      <c r="D18" s="18">
        <v>9495944</v>
      </c>
      <c r="F18" s="25">
        <v>10307603</v>
      </c>
      <c r="H18" s="25">
        <v>8498534</v>
      </c>
    </row>
    <row r="19" spans="1:9" ht="21" customHeight="1" x14ac:dyDescent="0.25">
      <c r="A19" s="22" t="s">
        <v>3</v>
      </c>
      <c r="B19" s="18">
        <v>63564051</v>
      </c>
      <c r="C19" s="22"/>
      <c r="D19" s="18">
        <v>64980166</v>
      </c>
      <c r="E19" s="18"/>
      <c r="F19" s="25">
        <v>52520108</v>
      </c>
      <c r="G19" s="13"/>
      <c r="H19" s="25">
        <v>54181783</v>
      </c>
      <c r="I19" s="18"/>
    </row>
    <row r="20" spans="1:9" ht="21" customHeight="1" x14ac:dyDescent="0.25">
      <c r="A20" s="22" t="s">
        <v>50</v>
      </c>
      <c r="B20" s="18">
        <v>38060717</v>
      </c>
      <c r="C20" s="22"/>
      <c r="D20" s="18">
        <v>36808534</v>
      </c>
      <c r="E20" s="18"/>
      <c r="F20" s="25">
        <v>1478790</v>
      </c>
      <c r="G20" s="13"/>
      <c r="H20" s="25">
        <v>1579427</v>
      </c>
      <c r="I20" s="18"/>
    </row>
    <row r="21" spans="1:9" ht="21" customHeight="1" x14ac:dyDescent="0.25">
      <c r="A21" s="22" t="s">
        <v>42</v>
      </c>
      <c r="B21" s="18">
        <v>10565855</v>
      </c>
      <c r="C21" s="22"/>
      <c r="D21" s="18">
        <v>6336519</v>
      </c>
      <c r="E21" s="18"/>
      <c r="F21" s="25">
        <v>6303599</v>
      </c>
      <c r="G21" s="13"/>
      <c r="H21" s="25">
        <v>2532787</v>
      </c>
      <c r="I21" s="18"/>
    </row>
    <row r="22" spans="1:9" ht="21" customHeight="1" x14ac:dyDescent="0.25">
      <c r="A22" s="22" t="s">
        <v>46</v>
      </c>
      <c r="B22" s="18">
        <v>19633979</v>
      </c>
      <c r="C22" s="22"/>
      <c r="D22" s="18">
        <v>12906449</v>
      </c>
      <c r="E22" s="18"/>
      <c r="F22" s="25">
        <v>19502909</v>
      </c>
      <c r="G22" s="13"/>
      <c r="H22" s="25">
        <v>12779785</v>
      </c>
      <c r="I22" s="18"/>
    </row>
    <row r="23" spans="1:9" ht="21" customHeight="1" x14ac:dyDescent="0.25">
      <c r="A23" s="22" t="s">
        <v>4</v>
      </c>
      <c r="B23" s="18">
        <v>26252705</v>
      </c>
      <c r="C23" s="22"/>
      <c r="D23" s="18">
        <v>31296588</v>
      </c>
      <c r="E23" s="18"/>
      <c r="F23" s="25">
        <v>11085992</v>
      </c>
      <c r="G23" s="13"/>
      <c r="H23" s="25">
        <v>19016792</v>
      </c>
      <c r="I23" s="18"/>
    </row>
    <row r="24" spans="1:9" ht="21" customHeight="1" thickBot="1" x14ac:dyDescent="0.3">
      <c r="A24" s="20" t="s">
        <v>5</v>
      </c>
      <c r="B24" s="39">
        <f>B9+B10+B13+B14+B15+B12+B17+B18+B19+B20+B21+B23+B22</f>
        <v>4437758791</v>
      </c>
      <c r="C24" s="18"/>
      <c r="D24" s="39">
        <f>D9+D10+D13+D14+D15+D12+D17+D18+D19+D20+D21+D23+D22</f>
        <v>4333280908</v>
      </c>
      <c r="E24" s="18"/>
      <c r="F24" s="39">
        <f>F9+F10+F13+F14+F15+F12+F17+F18+F19+F20+F21+F23+F22</f>
        <v>3868385094</v>
      </c>
      <c r="G24" s="13"/>
      <c r="H24" s="39">
        <f>H9+H10+H13+H14+H15+H12+H17+H18+H19+H20+H21+H23+H22</f>
        <v>3753832224</v>
      </c>
      <c r="I24" s="18"/>
    </row>
    <row r="25" spans="1:9" ht="21" customHeight="1" thickTop="1" x14ac:dyDescent="0.3">
      <c r="A25" s="47"/>
      <c r="B25" s="2"/>
      <c r="D25" s="2"/>
      <c r="E25" s="18"/>
      <c r="F25" s="2"/>
      <c r="G25" s="13"/>
      <c r="I25" s="18"/>
    </row>
    <row r="26" spans="1:9" ht="21" customHeight="1" x14ac:dyDescent="0.25">
      <c r="B26" s="2"/>
      <c r="C26" s="2"/>
      <c r="D26" s="2"/>
      <c r="E26" s="2"/>
      <c r="F26" s="2"/>
      <c r="G26" s="2"/>
      <c r="I26" s="18"/>
    </row>
    <row r="27" spans="1:9" ht="21" customHeight="1" x14ac:dyDescent="0.25">
      <c r="B27" s="2"/>
      <c r="D27" s="2"/>
      <c r="E27" s="18"/>
      <c r="F27" s="2"/>
      <c r="G27" s="13"/>
      <c r="I27" s="18"/>
    </row>
    <row r="28" spans="1:9" ht="21" customHeight="1" x14ac:dyDescent="0.25">
      <c r="B28" s="2"/>
      <c r="D28" s="2"/>
      <c r="E28" s="18"/>
      <c r="F28" s="2"/>
      <c r="G28" s="13"/>
      <c r="I28" s="18"/>
    </row>
    <row r="29" spans="1:9" ht="21" customHeight="1" x14ac:dyDescent="0.25">
      <c r="B29" s="2"/>
      <c r="D29" s="2"/>
      <c r="E29" s="18"/>
      <c r="F29" s="2"/>
      <c r="G29" s="13"/>
      <c r="I29" s="18"/>
    </row>
    <row r="30" spans="1:9" ht="21" customHeight="1" x14ac:dyDescent="0.25">
      <c r="B30" s="2"/>
      <c r="D30" s="2"/>
      <c r="E30" s="18"/>
      <c r="F30" s="2"/>
      <c r="G30" s="13"/>
      <c r="I30" s="18"/>
    </row>
    <row r="31" spans="1:9" ht="21" customHeight="1" x14ac:dyDescent="0.25">
      <c r="B31" s="2"/>
      <c r="D31" s="2"/>
      <c r="E31" s="18"/>
      <c r="F31" s="2"/>
      <c r="G31" s="13"/>
      <c r="I31" s="18"/>
    </row>
    <row r="32" spans="1:9" ht="21" customHeight="1" x14ac:dyDescent="0.25">
      <c r="B32" s="2"/>
      <c r="D32" s="2"/>
      <c r="E32" s="18"/>
      <c r="F32" s="2"/>
      <c r="G32" s="13"/>
      <c r="I32" s="18"/>
    </row>
    <row r="33" spans="1:9" ht="21" customHeight="1" x14ac:dyDescent="0.25">
      <c r="B33" s="2"/>
      <c r="D33" s="2"/>
      <c r="E33" s="18"/>
      <c r="F33" s="2"/>
      <c r="G33" s="13"/>
      <c r="I33" s="18"/>
    </row>
    <row r="34" spans="1:9" ht="21" customHeight="1" x14ac:dyDescent="0.25">
      <c r="B34" s="2"/>
      <c r="D34" s="2"/>
      <c r="E34" s="18"/>
      <c r="F34" s="2"/>
      <c r="G34" s="13"/>
      <c r="I34" s="18"/>
    </row>
    <row r="35" spans="1:9" ht="21" customHeight="1" x14ac:dyDescent="0.25">
      <c r="B35" s="2"/>
      <c r="D35" s="2"/>
      <c r="E35" s="18"/>
      <c r="F35" s="2"/>
      <c r="G35" s="13"/>
      <c r="I35" s="18"/>
    </row>
    <row r="36" spans="1:9" ht="21" customHeight="1" x14ac:dyDescent="0.25">
      <c r="B36" s="2"/>
      <c r="D36" s="2"/>
      <c r="E36" s="18"/>
      <c r="F36" s="2"/>
      <c r="G36" s="13"/>
      <c r="I36" s="18"/>
    </row>
    <row r="37" spans="1:9" ht="21" customHeight="1" x14ac:dyDescent="0.25">
      <c r="B37" s="2"/>
      <c r="D37" s="2"/>
      <c r="E37" s="18"/>
      <c r="F37" s="2"/>
      <c r="G37" s="13"/>
      <c r="I37" s="18"/>
    </row>
    <row r="38" spans="1:9" ht="21" customHeight="1" x14ac:dyDescent="0.25">
      <c r="B38" s="2"/>
      <c r="D38" s="2"/>
      <c r="E38" s="18"/>
      <c r="F38" s="2"/>
      <c r="G38" s="13"/>
      <c r="I38" s="18"/>
    </row>
    <row r="39" spans="1:9" ht="21" customHeight="1" x14ac:dyDescent="0.25">
      <c r="B39" s="2"/>
      <c r="D39" s="2"/>
      <c r="E39" s="18"/>
      <c r="F39" s="2"/>
      <c r="G39" s="13"/>
      <c r="I39" s="18"/>
    </row>
    <row r="40" spans="1:9" ht="21" customHeight="1" x14ac:dyDescent="0.25">
      <c r="B40" s="2"/>
      <c r="D40" s="2"/>
      <c r="E40" s="18"/>
      <c r="F40" s="2"/>
      <c r="G40" s="13"/>
      <c r="I40" s="18"/>
    </row>
    <row r="41" spans="1:9" ht="21" customHeight="1" x14ac:dyDescent="0.25">
      <c r="B41" s="2"/>
      <c r="D41" s="2"/>
      <c r="E41" s="18"/>
      <c r="F41" s="2"/>
      <c r="G41" s="13"/>
      <c r="I41" s="18"/>
    </row>
    <row r="42" spans="1:9" ht="21" customHeight="1" x14ac:dyDescent="0.25">
      <c r="B42" s="2"/>
      <c r="D42" s="2"/>
      <c r="E42" s="18"/>
      <c r="F42" s="2"/>
      <c r="G42" s="13"/>
      <c r="I42" s="18"/>
    </row>
    <row r="43" spans="1:9" ht="21" customHeight="1" x14ac:dyDescent="0.25">
      <c r="B43" s="2"/>
      <c r="D43" s="2"/>
      <c r="E43" s="18"/>
      <c r="F43" s="2"/>
      <c r="G43" s="13"/>
      <c r="I43" s="18"/>
    </row>
    <row r="44" spans="1:9" ht="21" customHeight="1" x14ac:dyDescent="0.25">
      <c r="B44" s="2"/>
      <c r="D44" s="2"/>
      <c r="E44" s="18"/>
      <c r="F44" s="2"/>
      <c r="G44" s="13"/>
      <c r="I44" s="18"/>
    </row>
    <row r="45" spans="1:9" ht="21" customHeight="1" x14ac:dyDescent="0.25">
      <c r="B45" s="2"/>
      <c r="D45" s="2"/>
      <c r="E45" s="18"/>
      <c r="F45" s="2"/>
      <c r="G45" s="13"/>
      <c r="I45" s="18"/>
    </row>
    <row r="46" spans="1:9" ht="21" customHeight="1" x14ac:dyDescent="0.25">
      <c r="B46" s="2"/>
      <c r="D46" s="2"/>
      <c r="E46" s="18"/>
      <c r="F46" s="2"/>
      <c r="G46" s="13"/>
      <c r="I46" s="18"/>
    </row>
    <row r="47" spans="1:9" ht="21" customHeight="1" x14ac:dyDescent="0.25">
      <c r="B47" s="2"/>
      <c r="D47" s="2"/>
      <c r="E47" s="18"/>
      <c r="F47" s="2"/>
      <c r="G47" s="13"/>
      <c r="I47" s="18"/>
    </row>
    <row r="48" spans="1:9" ht="21" customHeight="1" x14ac:dyDescent="0.25">
      <c r="A48" s="10" t="s">
        <v>7</v>
      </c>
      <c r="B48" s="40"/>
      <c r="C48" s="10"/>
      <c r="D48" s="40"/>
      <c r="E48" s="18"/>
      <c r="F48" s="2"/>
      <c r="G48" s="13"/>
      <c r="I48" s="18"/>
    </row>
    <row r="49" spans="1:9" ht="21" customHeight="1" x14ac:dyDescent="0.25">
      <c r="A49" s="14" t="s">
        <v>8</v>
      </c>
      <c r="B49" s="12">
        <v>3165479054</v>
      </c>
      <c r="C49" s="14"/>
      <c r="D49" s="12">
        <v>3156939789</v>
      </c>
      <c r="E49" s="18"/>
      <c r="F49" s="2">
        <v>2702212679</v>
      </c>
      <c r="G49" s="13"/>
      <c r="H49" s="2">
        <v>2665646333</v>
      </c>
      <c r="I49" s="18"/>
    </row>
    <row r="50" spans="1:9" ht="21" customHeight="1" x14ac:dyDescent="0.25">
      <c r="A50" s="11" t="s">
        <v>45</v>
      </c>
      <c r="B50" s="12">
        <v>231826233</v>
      </c>
      <c r="C50" s="11"/>
      <c r="D50" s="12">
        <v>288708547</v>
      </c>
      <c r="E50" s="18"/>
      <c r="F50" s="2">
        <v>227581608</v>
      </c>
      <c r="G50" s="13"/>
      <c r="H50" s="2">
        <v>280748435</v>
      </c>
      <c r="I50" s="18"/>
    </row>
    <row r="51" spans="1:9" ht="21" customHeight="1" x14ac:dyDescent="0.25">
      <c r="A51" s="11" t="s">
        <v>33</v>
      </c>
      <c r="B51" s="12">
        <v>7505772</v>
      </c>
      <c r="C51" s="11"/>
      <c r="D51" s="12">
        <v>8112863</v>
      </c>
      <c r="E51" s="18"/>
      <c r="F51" s="2">
        <v>7502251</v>
      </c>
      <c r="G51" s="13"/>
      <c r="H51" s="2">
        <v>8112243</v>
      </c>
      <c r="I51" s="18"/>
    </row>
    <row r="52" spans="1:9" ht="21" customHeight="1" x14ac:dyDescent="0.25">
      <c r="A52" s="11" t="s">
        <v>49</v>
      </c>
      <c r="B52" s="12"/>
      <c r="C52" s="11"/>
      <c r="D52" s="12"/>
      <c r="E52" s="18"/>
      <c r="F52" s="2"/>
      <c r="G52" s="13"/>
      <c r="I52" s="18"/>
    </row>
    <row r="53" spans="1:9" ht="21" customHeight="1" x14ac:dyDescent="0.25">
      <c r="A53" s="33" t="s">
        <v>48</v>
      </c>
      <c r="B53" s="2">
        <v>20443386</v>
      </c>
      <c r="C53" s="11"/>
      <c r="D53" s="2">
        <v>20833104</v>
      </c>
      <c r="E53" s="18"/>
      <c r="F53" s="2">
        <v>19641308</v>
      </c>
      <c r="G53" s="13"/>
      <c r="H53" s="2">
        <v>20566545</v>
      </c>
      <c r="I53" s="18"/>
    </row>
    <row r="54" spans="1:9" ht="21" customHeight="1" x14ac:dyDescent="0.25">
      <c r="A54" s="11" t="s">
        <v>25</v>
      </c>
      <c r="B54" s="2">
        <v>123297555</v>
      </c>
      <c r="C54" s="11"/>
      <c r="D54" s="2">
        <v>50264330</v>
      </c>
      <c r="E54" s="18"/>
      <c r="F54" s="2">
        <v>121661523</v>
      </c>
      <c r="G54" s="13"/>
      <c r="H54" s="2">
        <v>49716357</v>
      </c>
      <c r="I54" s="18"/>
    </row>
    <row r="55" spans="1:9" ht="21" customHeight="1" x14ac:dyDescent="0.25">
      <c r="A55" s="11" t="s">
        <v>26</v>
      </c>
      <c r="B55" s="2">
        <v>206118104</v>
      </c>
      <c r="C55" s="11"/>
      <c r="D55" s="2">
        <v>183239266</v>
      </c>
      <c r="E55" s="18"/>
      <c r="F55" s="2">
        <v>204802867</v>
      </c>
      <c r="G55" s="13"/>
      <c r="H55" s="2">
        <v>182379356</v>
      </c>
      <c r="I55" s="18"/>
    </row>
    <row r="56" spans="1:9" ht="21" customHeight="1" x14ac:dyDescent="0.25">
      <c r="A56" s="11" t="s">
        <v>34</v>
      </c>
      <c r="B56" s="2">
        <v>28539010</v>
      </c>
      <c r="C56" s="11"/>
      <c r="D56" s="2">
        <v>25814558</v>
      </c>
      <c r="E56" s="18"/>
      <c r="F56" s="2">
        <v>25853090</v>
      </c>
      <c r="G56" s="13"/>
      <c r="H56" s="2">
        <v>23595568</v>
      </c>
      <c r="I56" s="18"/>
    </row>
    <row r="57" spans="1:9" ht="21" customHeight="1" x14ac:dyDescent="0.25">
      <c r="A57" s="11" t="s">
        <v>43</v>
      </c>
      <c r="B57" s="2">
        <v>228475</v>
      </c>
      <c r="C57" s="11"/>
      <c r="D57" s="2">
        <v>1358026</v>
      </c>
      <c r="E57" s="18"/>
      <c r="F57" s="2">
        <v>0</v>
      </c>
      <c r="G57" s="13"/>
      <c r="H57" s="2">
        <v>984178</v>
      </c>
      <c r="I57" s="18"/>
    </row>
    <row r="58" spans="1:9" ht="21" customHeight="1" x14ac:dyDescent="0.25">
      <c r="A58" s="11" t="s">
        <v>9</v>
      </c>
      <c r="B58" s="2">
        <v>142387158</v>
      </c>
      <c r="C58" s="11"/>
      <c r="D58" s="2">
        <v>103417868</v>
      </c>
      <c r="E58" s="18"/>
      <c r="F58" s="2">
        <v>85873107</v>
      </c>
      <c r="G58" s="13"/>
      <c r="H58" s="2">
        <v>57310822</v>
      </c>
      <c r="I58" s="18"/>
    </row>
    <row r="59" spans="1:9" ht="21" customHeight="1" x14ac:dyDescent="0.25">
      <c r="A59" s="15" t="s">
        <v>10</v>
      </c>
      <c r="B59" s="38">
        <f>SUM(B49:B58)</f>
        <v>3925824747</v>
      </c>
      <c r="C59" s="15"/>
      <c r="D59" s="38">
        <f>SUM(D49:D58)</f>
        <v>3838688351</v>
      </c>
      <c r="E59" s="18"/>
      <c r="F59" s="38">
        <f>SUM(F49:F58)</f>
        <v>3395128433</v>
      </c>
      <c r="G59" s="13"/>
      <c r="H59" s="38">
        <f>SUM(H49:H58)</f>
        <v>3289059837</v>
      </c>
      <c r="I59" s="18"/>
    </row>
    <row r="60" spans="1:9" ht="21" customHeight="1" x14ac:dyDescent="0.25">
      <c r="A60" s="15"/>
      <c r="B60" s="37"/>
      <c r="C60" s="15"/>
      <c r="D60" s="37"/>
      <c r="E60" s="18"/>
      <c r="F60" s="2"/>
      <c r="G60" s="13"/>
      <c r="I60" s="18"/>
    </row>
    <row r="61" spans="1:9" ht="21" customHeight="1" x14ac:dyDescent="0.25">
      <c r="A61" s="11" t="s">
        <v>11</v>
      </c>
      <c r="B61" s="2"/>
      <c r="C61" s="2"/>
      <c r="D61" s="2"/>
      <c r="E61" s="2"/>
      <c r="F61" s="2"/>
      <c r="G61" s="2"/>
      <c r="I61" s="18"/>
    </row>
    <row r="62" spans="1:9" ht="21" customHeight="1" x14ac:dyDescent="0.25">
      <c r="A62" s="14" t="s">
        <v>12</v>
      </c>
      <c r="B62" s="34"/>
      <c r="C62" s="14"/>
      <c r="D62" s="34"/>
      <c r="E62" s="18"/>
      <c r="F62" s="2"/>
      <c r="G62" s="13"/>
      <c r="I62" s="18"/>
    </row>
    <row r="63" spans="1:9" ht="21" customHeight="1" x14ac:dyDescent="0.25">
      <c r="A63" s="15" t="s">
        <v>51</v>
      </c>
      <c r="B63" s="37"/>
      <c r="C63" s="15"/>
      <c r="D63" s="37"/>
      <c r="E63" s="18"/>
      <c r="F63" s="2"/>
      <c r="G63" s="13"/>
      <c r="I63" s="18"/>
    </row>
    <row r="64" spans="1:9" ht="21" customHeight="1" thickBot="1" x14ac:dyDescent="0.3">
      <c r="A64" s="17" t="s">
        <v>38</v>
      </c>
      <c r="B64" s="41">
        <v>16550</v>
      </c>
      <c r="C64" s="17"/>
      <c r="D64" s="41">
        <v>16550</v>
      </c>
      <c r="E64" s="18"/>
      <c r="F64" s="41">
        <v>16550</v>
      </c>
      <c r="G64" s="13"/>
      <c r="H64" s="41">
        <v>16550</v>
      </c>
      <c r="I64" s="18"/>
    </row>
    <row r="65" spans="1:9" ht="21" customHeight="1" thickTop="1" thickBot="1" x14ac:dyDescent="0.3">
      <c r="A65" s="17" t="s">
        <v>35</v>
      </c>
      <c r="B65" s="41">
        <v>39983450</v>
      </c>
      <c r="C65" s="17"/>
      <c r="D65" s="41">
        <v>39983450</v>
      </c>
      <c r="E65" s="18"/>
      <c r="F65" s="41">
        <v>39983450</v>
      </c>
      <c r="G65" s="13"/>
      <c r="H65" s="41">
        <v>39983450</v>
      </c>
      <c r="I65" s="18"/>
    </row>
    <row r="66" spans="1:9" ht="21" customHeight="1" thickTop="1" x14ac:dyDescent="0.25">
      <c r="A66" s="15" t="s">
        <v>13</v>
      </c>
      <c r="B66" s="37"/>
      <c r="C66" s="15"/>
      <c r="D66" s="37"/>
      <c r="E66" s="18"/>
      <c r="F66" s="2"/>
      <c r="G66" s="13"/>
      <c r="I66" s="18"/>
    </row>
    <row r="67" spans="1:9" ht="21" customHeight="1" x14ac:dyDescent="0.25">
      <c r="A67" s="17" t="s">
        <v>36</v>
      </c>
      <c r="B67" s="1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  <c r="I67" s="18"/>
    </row>
    <row r="68" spans="1:9" ht="21" customHeight="1" x14ac:dyDescent="0.25">
      <c r="A68" s="11" t="s">
        <v>40</v>
      </c>
      <c r="B68" s="1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  <c r="I68" s="18"/>
    </row>
    <row r="69" spans="1:9" ht="21" customHeight="1" x14ac:dyDescent="0.25">
      <c r="A69" s="11" t="s">
        <v>27</v>
      </c>
      <c r="B69" s="12">
        <v>67818444</v>
      </c>
      <c r="C69" s="11"/>
      <c r="D69" s="12">
        <v>66348614</v>
      </c>
      <c r="E69" s="18"/>
      <c r="F69" s="2">
        <v>53251979</v>
      </c>
      <c r="G69" s="13"/>
      <c r="H69" s="2">
        <v>57340405</v>
      </c>
      <c r="I69" s="18"/>
    </row>
    <row r="70" spans="1:9" ht="21" customHeight="1" x14ac:dyDescent="0.25">
      <c r="A70" s="11" t="s">
        <v>14</v>
      </c>
      <c r="B70" s="2"/>
      <c r="C70" s="11"/>
      <c r="D70" s="2"/>
      <c r="E70" s="18"/>
      <c r="F70" s="2"/>
      <c r="G70" s="23"/>
      <c r="I70" s="18"/>
    </row>
    <row r="71" spans="1:9" ht="21" customHeight="1" x14ac:dyDescent="0.25">
      <c r="A71" s="15" t="s">
        <v>15</v>
      </c>
      <c r="B71" s="37"/>
      <c r="C71" s="15"/>
      <c r="D71" s="37"/>
      <c r="E71" s="18"/>
      <c r="F71" s="2"/>
      <c r="I71" s="18"/>
    </row>
    <row r="72" spans="1:9" ht="21" customHeight="1" x14ac:dyDescent="0.25">
      <c r="A72" s="17" t="s">
        <v>20</v>
      </c>
      <c r="B72" s="2">
        <v>27000000</v>
      </c>
      <c r="C72" s="16"/>
      <c r="D72" s="2">
        <v>26000000</v>
      </c>
      <c r="E72" s="18"/>
      <c r="F72" s="2">
        <v>27000000</v>
      </c>
      <c r="G72" s="13"/>
      <c r="H72" s="2">
        <v>26000000</v>
      </c>
      <c r="I72" s="18"/>
    </row>
    <row r="73" spans="1:9" ht="21" customHeight="1" x14ac:dyDescent="0.25">
      <c r="A73" s="17" t="s">
        <v>19</v>
      </c>
      <c r="B73" s="2">
        <v>121500000</v>
      </c>
      <c r="C73" s="16"/>
      <c r="D73" s="2">
        <v>116500000</v>
      </c>
      <c r="E73" s="18"/>
      <c r="F73" s="2">
        <v>121500000</v>
      </c>
      <c r="G73" s="13"/>
      <c r="H73" s="2">
        <v>116500000</v>
      </c>
      <c r="I73" s="18"/>
    </row>
    <row r="74" spans="1:9" ht="21" customHeight="1" x14ac:dyDescent="0.25">
      <c r="A74" s="15" t="s">
        <v>16</v>
      </c>
      <c r="B74" s="48">
        <v>218318546</v>
      </c>
      <c r="C74" s="15"/>
      <c r="D74" s="48">
        <v>208443791</v>
      </c>
      <c r="E74" s="18"/>
      <c r="F74" s="42">
        <v>196070021</v>
      </c>
      <c r="G74" s="13"/>
      <c r="H74" s="42">
        <v>189497321</v>
      </c>
      <c r="I74" s="18"/>
    </row>
    <row r="75" spans="1:9" ht="21" customHeight="1" x14ac:dyDescent="0.25">
      <c r="A75" s="15" t="s">
        <v>37</v>
      </c>
      <c r="B75" s="2">
        <f>SUM(B67:B74)</f>
        <v>510071651</v>
      </c>
      <c r="C75" s="15"/>
      <c r="D75" s="2">
        <f>SUM(D67:D74)</f>
        <v>492727066</v>
      </c>
      <c r="E75" s="30"/>
      <c r="F75" s="2">
        <f>SUM(F67:F74)</f>
        <v>473256661</v>
      </c>
      <c r="G75" s="13"/>
      <c r="H75" s="2">
        <f>SUM(H67:H74)</f>
        <v>464772387</v>
      </c>
      <c r="I75" s="18"/>
    </row>
    <row r="76" spans="1:9" ht="21" customHeight="1" x14ac:dyDescent="0.25">
      <c r="A76" s="11" t="s">
        <v>28</v>
      </c>
      <c r="B76" s="42">
        <v>1862393</v>
      </c>
      <c r="C76" s="32"/>
      <c r="D76" s="42">
        <v>1865491</v>
      </c>
      <c r="E76" s="18"/>
      <c r="F76" s="42">
        <v>0</v>
      </c>
      <c r="G76" s="13"/>
      <c r="H76" s="42">
        <v>0</v>
      </c>
      <c r="I76" s="31"/>
    </row>
    <row r="77" spans="1:9" ht="21" customHeight="1" x14ac:dyDescent="0.25">
      <c r="A77" s="15" t="s">
        <v>18</v>
      </c>
      <c r="B77" s="19">
        <f>SUM(B75:B76)</f>
        <v>511934044</v>
      </c>
      <c r="C77" s="15"/>
      <c r="D77" s="19">
        <f>SUM(D75:D76)</f>
        <v>494592557</v>
      </c>
      <c r="E77" s="18"/>
      <c r="F77" s="38">
        <f>SUM(F75:F76)</f>
        <v>473256661</v>
      </c>
      <c r="G77" s="13"/>
      <c r="H77" s="38">
        <f>SUM(H75:H76)</f>
        <v>464772387</v>
      </c>
      <c r="I77" s="18"/>
    </row>
    <row r="78" spans="1:9" ht="21" customHeight="1" thickBot="1" x14ac:dyDescent="0.3">
      <c r="A78" s="21" t="s">
        <v>29</v>
      </c>
      <c r="B78" s="24">
        <f>+B59+B77</f>
        <v>4437758791</v>
      </c>
      <c r="C78" s="21"/>
      <c r="D78" s="24">
        <f>+D59+D77</f>
        <v>4333280908</v>
      </c>
      <c r="E78" s="18"/>
      <c r="F78" s="41">
        <f>+F59+F77</f>
        <v>3868385094</v>
      </c>
      <c r="G78" s="13"/>
      <c r="H78" s="41">
        <f>+H59+H77</f>
        <v>3753832224</v>
      </c>
      <c r="I78" s="18"/>
    </row>
    <row r="79" spans="1:9" ht="21" customHeight="1" thickTop="1" x14ac:dyDescent="0.25">
      <c r="B79" s="43"/>
      <c r="C79" s="43"/>
      <c r="D79" s="43"/>
      <c r="E79" s="43"/>
      <c r="F79" s="43"/>
      <c r="G79" s="43"/>
      <c r="H79" s="43"/>
    </row>
    <row r="80" spans="1:9" ht="21" customHeight="1" x14ac:dyDescent="0.25">
      <c r="A80" s="44"/>
      <c r="B80" s="43"/>
      <c r="C80" s="43"/>
      <c r="D80" s="43"/>
      <c r="E80" s="43"/>
      <c r="F80" s="43"/>
      <c r="G80" s="43"/>
      <c r="H80" s="43"/>
    </row>
    <row r="81" spans="2:8" ht="21" customHeight="1" x14ac:dyDescent="0.25">
      <c r="B81" s="43"/>
      <c r="D81" s="43"/>
      <c r="F81" s="43"/>
      <c r="H81" s="43"/>
    </row>
  </sheetData>
  <sheetProtection algorithmName="SHA-512" hashValue="4h9KVdlYYC+82aqePEIE1zQiXbyB1cuKhdluwsqIfE/+iGRJTec1OKB1BDYKVEkwVgItAsDGpeZlusXZ/pceYw==" saltValue="0tZDet7G02+b02OOdGDu5A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9C5BF-F420-4BF2-8C49-B80D526CDE2D}">
  <dimension ref="A1:T67"/>
  <sheetViews>
    <sheetView zoomScale="85" zoomScaleNormal="85" workbookViewId="0">
      <pane xSplit="6" ySplit="8" topLeftCell="G9" activePane="bottomRight" state="frozen"/>
      <selection activeCell="G63" sqref="G63"/>
      <selection pane="topRight" activeCell="G63" sqref="G63"/>
      <selection pane="bottomLeft" activeCell="G63" sqref="G63"/>
      <selection pane="bottomRight" sqref="A1:Q1"/>
    </sheetView>
  </sheetViews>
  <sheetFormatPr defaultColWidth="9.36328125" defaultRowHeight="14" x14ac:dyDescent="0.25"/>
  <cols>
    <col min="1" max="1" width="0.453125" style="52" customWidth="1"/>
    <col min="2" max="5" width="1.6328125" style="52" customWidth="1"/>
    <col min="6" max="6" width="56.36328125" style="52" customWidth="1"/>
    <col min="7" max="7" width="15" style="100" customWidth="1"/>
    <col min="8" max="8" width="1.6328125" style="52" customWidth="1"/>
    <col min="9" max="9" width="14.453125" style="100" customWidth="1"/>
    <col min="10" max="10" width="1.6328125" style="52" customWidth="1"/>
    <col min="11" max="11" width="14.36328125" style="52" customWidth="1"/>
    <col min="12" max="12" width="2.36328125" style="52" customWidth="1"/>
    <col min="13" max="13" width="14.54296875" style="100" customWidth="1"/>
    <col min="14" max="14" width="1.6328125" style="52" customWidth="1"/>
    <col min="15" max="15" width="13.6328125" style="100" customWidth="1"/>
    <col min="16" max="16" width="1.6328125" style="52" customWidth="1"/>
    <col min="17" max="17" width="14.6328125" style="52" customWidth="1"/>
    <col min="18" max="18" width="14.36328125" style="56" bestFit="1" customWidth="1"/>
    <col min="19" max="19" width="9.36328125" style="57"/>
    <col min="20" max="256" width="9.36328125" style="52"/>
    <col min="257" max="257" width="0.453125" style="52" customWidth="1"/>
    <col min="258" max="261" width="1.6328125" style="52" customWidth="1"/>
    <col min="262" max="262" width="56.36328125" style="52" customWidth="1"/>
    <col min="263" max="263" width="15" style="52" customWidth="1"/>
    <col min="264" max="264" width="1.6328125" style="52" customWidth="1"/>
    <col min="265" max="265" width="14.453125" style="52" customWidth="1"/>
    <col min="266" max="266" width="1.6328125" style="52" customWidth="1"/>
    <col min="267" max="267" width="14.36328125" style="52" customWidth="1"/>
    <col min="268" max="268" width="1.6328125" style="52" customWidth="1"/>
    <col min="269" max="269" width="14.54296875" style="52" customWidth="1"/>
    <col min="270" max="270" width="1.6328125" style="52" customWidth="1"/>
    <col min="271" max="271" width="13.6328125" style="52" customWidth="1"/>
    <col min="272" max="272" width="1.6328125" style="52" customWidth="1"/>
    <col min="273" max="273" width="14.6328125" style="52" customWidth="1"/>
    <col min="274" max="274" width="14.36328125" style="52" bestFit="1" customWidth="1"/>
    <col min="275" max="512" width="9.36328125" style="52"/>
    <col min="513" max="513" width="0.453125" style="52" customWidth="1"/>
    <col min="514" max="517" width="1.6328125" style="52" customWidth="1"/>
    <col min="518" max="518" width="56.36328125" style="52" customWidth="1"/>
    <col min="519" max="519" width="15" style="52" customWidth="1"/>
    <col min="520" max="520" width="1.6328125" style="52" customWidth="1"/>
    <col min="521" max="521" width="14.453125" style="52" customWidth="1"/>
    <col min="522" max="522" width="1.6328125" style="52" customWidth="1"/>
    <col min="523" max="523" width="14.36328125" style="52" customWidth="1"/>
    <col min="524" max="524" width="1.6328125" style="52" customWidth="1"/>
    <col min="525" max="525" width="14.54296875" style="52" customWidth="1"/>
    <col min="526" max="526" width="1.6328125" style="52" customWidth="1"/>
    <col min="527" max="527" width="13.6328125" style="52" customWidth="1"/>
    <col min="528" max="528" width="1.6328125" style="52" customWidth="1"/>
    <col min="529" max="529" width="14.6328125" style="52" customWidth="1"/>
    <col min="530" max="530" width="14.36328125" style="52" bestFit="1" customWidth="1"/>
    <col min="531" max="768" width="9.36328125" style="52"/>
    <col min="769" max="769" width="0.453125" style="52" customWidth="1"/>
    <col min="770" max="773" width="1.6328125" style="52" customWidth="1"/>
    <col min="774" max="774" width="56.36328125" style="52" customWidth="1"/>
    <col min="775" max="775" width="15" style="52" customWidth="1"/>
    <col min="776" max="776" width="1.6328125" style="52" customWidth="1"/>
    <col min="777" max="777" width="14.453125" style="52" customWidth="1"/>
    <col min="778" max="778" width="1.6328125" style="52" customWidth="1"/>
    <col min="779" max="779" width="14.36328125" style="52" customWidth="1"/>
    <col min="780" max="780" width="1.6328125" style="52" customWidth="1"/>
    <col min="781" max="781" width="14.54296875" style="52" customWidth="1"/>
    <col min="782" max="782" width="1.6328125" style="52" customWidth="1"/>
    <col min="783" max="783" width="13.6328125" style="52" customWidth="1"/>
    <col min="784" max="784" width="1.6328125" style="52" customWidth="1"/>
    <col min="785" max="785" width="14.6328125" style="52" customWidth="1"/>
    <col min="786" max="786" width="14.36328125" style="52" bestFit="1" customWidth="1"/>
    <col min="787" max="1024" width="9.36328125" style="52"/>
    <col min="1025" max="1025" width="0.453125" style="52" customWidth="1"/>
    <col min="1026" max="1029" width="1.6328125" style="52" customWidth="1"/>
    <col min="1030" max="1030" width="56.36328125" style="52" customWidth="1"/>
    <col min="1031" max="1031" width="15" style="52" customWidth="1"/>
    <col min="1032" max="1032" width="1.6328125" style="52" customWidth="1"/>
    <col min="1033" max="1033" width="14.453125" style="52" customWidth="1"/>
    <col min="1034" max="1034" width="1.6328125" style="52" customWidth="1"/>
    <col min="1035" max="1035" width="14.36328125" style="52" customWidth="1"/>
    <col min="1036" max="1036" width="1.6328125" style="52" customWidth="1"/>
    <col min="1037" max="1037" width="14.54296875" style="52" customWidth="1"/>
    <col min="1038" max="1038" width="1.6328125" style="52" customWidth="1"/>
    <col min="1039" max="1039" width="13.6328125" style="52" customWidth="1"/>
    <col min="1040" max="1040" width="1.6328125" style="52" customWidth="1"/>
    <col min="1041" max="1041" width="14.6328125" style="52" customWidth="1"/>
    <col min="1042" max="1042" width="14.36328125" style="52" bestFit="1" customWidth="1"/>
    <col min="1043" max="1280" width="9.36328125" style="52"/>
    <col min="1281" max="1281" width="0.453125" style="52" customWidth="1"/>
    <col min="1282" max="1285" width="1.6328125" style="52" customWidth="1"/>
    <col min="1286" max="1286" width="56.36328125" style="52" customWidth="1"/>
    <col min="1287" max="1287" width="15" style="52" customWidth="1"/>
    <col min="1288" max="1288" width="1.6328125" style="52" customWidth="1"/>
    <col min="1289" max="1289" width="14.453125" style="52" customWidth="1"/>
    <col min="1290" max="1290" width="1.6328125" style="52" customWidth="1"/>
    <col min="1291" max="1291" width="14.36328125" style="52" customWidth="1"/>
    <col min="1292" max="1292" width="1.6328125" style="52" customWidth="1"/>
    <col min="1293" max="1293" width="14.54296875" style="52" customWidth="1"/>
    <col min="1294" max="1294" width="1.6328125" style="52" customWidth="1"/>
    <col min="1295" max="1295" width="13.6328125" style="52" customWidth="1"/>
    <col min="1296" max="1296" width="1.6328125" style="52" customWidth="1"/>
    <col min="1297" max="1297" width="14.6328125" style="52" customWidth="1"/>
    <col min="1298" max="1298" width="14.36328125" style="52" bestFit="1" customWidth="1"/>
    <col min="1299" max="1536" width="9.36328125" style="52"/>
    <col min="1537" max="1537" width="0.453125" style="52" customWidth="1"/>
    <col min="1538" max="1541" width="1.6328125" style="52" customWidth="1"/>
    <col min="1542" max="1542" width="56.36328125" style="52" customWidth="1"/>
    <col min="1543" max="1543" width="15" style="52" customWidth="1"/>
    <col min="1544" max="1544" width="1.6328125" style="52" customWidth="1"/>
    <col min="1545" max="1545" width="14.453125" style="52" customWidth="1"/>
    <col min="1546" max="1546" width="1.6328125" style="52" customWidth="1"/>
    <col min="1547" max="1547" width="14.36328125" style="52" customWidth="1"/>
    <col min="1548" max="1548" width="1.6328125" style="52" customWidth="1"/>
    <col min="1549" max="1549" width="14.54296875" style="52" customWidth="1"/>
    <col min="1550" max="1550" width="1.6328125" style="52" customWidth="1"/>
    <col min="1551" max="1551" width="13.6328125" style="52" customWidth="1"/>
    <col min="1552" max="1552" width="1.6328125" style="52" customWidth="1"/>
    <col min="1553" max="1553" width="14.6328125" style="52" customWidth="1"/>
    <col min="1554" max="1554" width="14.36328125" style="52" bestFit="1" customWidth="1"/>
    <col min="1555" max="1792" width="9.36328125" style="52"/>
    <col min="1793" max="1793" width="0.453125" style="52" customWidth="1"/>
    <col min="1794" max="1797" width="1.6328125" style="52" customWidth="1"/>
    <col min="1798" max="1798" width="56.36328125" style="52" customWidth="1"/>
    <col min="1799" max="1799" width="15" style="52" customWidth="1"/>
    <col min="1800" max="1800" width="1.6328125" style="52" customWidth="1"/>
    <col min="1801" max="1801" width="14.453125" style="52" customWidth="1"/>
    <col min="1802" max="1802" width="1.6328125" style="52" customWidth="1"/>
    <col min="1803" max="1803" width="14.36328125" style="52" customWidth="1"/>
    <col min="1804" max="1804" width="1.6328125" style="52" customWidth="1"/>
    <col min="1805" max="1805" width="14.54296875" style="52" customWidth="1"/>
    <col min="1806" max="1806" width="1.6328125" style="52" customWidth="1"/>
    <col min="1807" max="1807" width="13.6328125" style="52" customWidth="1"/>
    <col min="1808" max="1808" width="1.6328125" style="52" customWidth="1"/>
    <col min="1809" max="1809" width="14.6328125" style="52" customWidth="1"/>
    <col min="1810" max="1810" width="14.36328125" style="52" bestFit="1" customWidth="1"/>
    <col min="1811" max="2048" width="9.36328125" style="52"/>
    <col min="2049" max="2049" width="0.453125" style="52" customWidth="1"/>
    <col min="2050" max="2053" width="1.6328125" style="52" customWidth="1"/>
    <col min="2054" max="2054" width="56.36328125" style="52" customWidth="1"/>
    <col min="2055" max="2055" width="15" style="52" customWidth="1"/>
    <col min="2056" max="2056" width="1.6328125" style="52" customWidth="1"/>
    <col min="2057" max="2057" width="14.453125" style="52" customWidth="1"/>
    <col min="2058" max="2058" width="1.6328125" style="52" customWidth="1"/>
    <col min="2059" max="2059" width="14.36328125" style="52" customWidth="1"/>
    <col min="2060" max="2060" width="1.6328125" style="52" customWidth="1"/>
    <col min="2061" max="2061" width="14.54296875" style="52" customWidth="1"/>
    <col min="2062" max="2062" width="1.6328125" style="52" customWidth="1"/>
    <col min="2063" max="2063" width="13.6328125" style="52" customWidth="1"/>
    <col min="2064" max="2064" width="1.6328125" style="52" customWidth="1"/>
    <col min="2065" max="2065" width="14.6328125" style="52" customWidth="1"/>
    <col min="2066" max="2066" width="14.36328125" style="52" bestFit="1" customWidth="1"/>
    <col min="2067" max="2304" width="9.36328125" style="52"/>
    <col min="2305" max="2305" width="0.453125" style="52" customWidth="1"/>
    <col min="2306" max="2309" width="1.6328125" style="52" customWidth="1"/>
    <col min="2310" max="2310" width="56.36328125" style="52" customWidth="1"/>
    <col min="2311" max="2311" width="15" style="52" customWidth="1"/>
    <col min="2312" max="2312" width="1.6328125" style="52" customWidth="1"/>
    <col min="2313" max="2313" width="14.453125" style="52" customWidth="1"/>
    <col min="2314" max="2314" width="1.6328125" style="52" customWidth="1"/>
    <col min="2315" max="2315" width="14.36328125" style="52" customWidth="1"/>
    <col min="2316" max="2316" width="1.6328125" style="52" customWidth="1"/>
    <col min="2317" max="2317" width="14.54296875" style="52" customWidth="1"/>
    <col min="2318" max="2318" width="1.6328125" style="52" customWidth="1"/>
    <col min="2319" max="2319" width="13.6328125" style="52" customWidth="1"/>
    <col min="2320" max="2320" width="1.6328125" style="52" customWidth="1"/>
    <col min="2321" max="2321" width="14.6328125" style="52" customWidth="1"/>
    <col min="2322" max="2322" width="14.36328125" style="52" bestFit="1" customWidth="1"/>
    <col min="2323" max="2560" width="9.36328125" style="52"/>
    <col min="2561" max="2561" width="0.453125" style="52" customWidth="1"/>
    <col min="2562" max="2565" width="1.6328125" style="52" customWidth="1"/>
    <col min="2566" max="2566" width="56.36328125" style="52" customWidth="1"/>
    <col min="2567" max="2567" width="15" style="52" customWidth="1"/>
    <col min="2568" max="2568" width="1.6328125" style="52" customWidth="1"/>
    <col min="2569" max="2569" width="14.453125" style="52" customWidth="1"/>
    <col min="2570" max="2570" width="1.6328125" style="52" customWidth="1"/>
    <col min="2571" max="2571" width="14.36328125" style="52" customWidth="1"/>
    <col min="2572" max="2572" width="1.6328125" style="52" customWidth="1"/>
    <col min="2573" max="2573" width="14.54296875" style="52" customWidth="1"/>
    <col min="2574" max="2574" width="1.6328125" style="52" customWidth="1"/>
    <col min="2575" max="2575" width="13.6328125" style="52" customWidth="1"/>
    <col min="2576" max="2576" width="1.6328125" style="52" customWidth="1"/>
    <col min="2577" max="2577" width="14.6328125" style="52" customWidth="1"/>
    <col min="2578" max="2578" width="14.36328125" style="52" bestFit="1" customWidth="1"/>
    <col min="2579" max="2816" width="9.36328125" style="52"/>
    <col min="2817" max="2817" width="0.453125" style="52" customWidth="1"/>
    <col min="2818" max="2821" width="1.6328125" style="52" customWidth="1"/>
    <col min="2822" max="2822" width="56.36328125" style="52" customWidth="1"/>
    <col min="2823" max="2823" width="15" style="52" customWidth="1"/>
    <col min="2824" max="2824" width="1.6328125" style="52" customWidth="1"/>
    <col min="2825" max="2825" width="14.453125" style="52" customWidth="1"/>
    <col min="2826" max="2826" width="1.6328125" style="52" customWidth="1"/>
    <col min="2827" max="2827" width="14.36328125" style="52" customWidth="1"/>
    <col min="2828" max="2828" width="1.6328125" style="52" customWidth="1"/>
    <col min="2829" max="2829" width="14.54296875" style="52" customWidth="1"/>
    <col min="2830" max="2830" width="1.6328125" style="52" customWidth="1"/>
    <col min="2831" max="2831" width="13.6328125" style="52" customWidth="1"/>
    <col min="2832" max="2832" width="1.6328125" style="52" customWidth="1"/>
    <col min="2833" max="2833" width="14.6328125" style="52" customWidth="1"/>
    <col min="2834" max="2834" width="14.36328125" style="52" bestFit="1" customWidth="1"/>
    <col min="2835" max="3072" width="9.36328125" style="52"/>
    <col min="3073" max="3073" width="0.453125" style="52" customWidth="1"/>
    <col min="3074" max="3077" width="1.6328125" style="52" customWidth="1"/>
    <col min="3078" max="3078" width="56.36328125" style="52" customWidth="1"/>
    <col min="3079" max="3079" width="15" style="52" customWidth="1"/>
    <col min="3080" max="3080" width="1.6328125" style="52" customWidth="1"/>
    <col min="3081" max="3081" width="14.453125" style="52" customWidth="1"/>
    <col min="3082" max="3082" width="1.6328125" style="52" customWidth="1"/>
    <col min="3083" max="3083" width="14.36328125" style="52" customWidth="1"/>
    <col min="3084" max="3084" width="1.6328125" style="52" customWidth="1"/>
    <col min="3085" max="3085" width="14.54296875" style="52" customWidth="1"/>
    <col min="3086" max="3086" width="1.6328125" style="52" customWidth="1"/>
    <col min="3087" max="3087" width="13.6328125" style="52" customWidth="1"/>
    <col min="3088" max="3088" width="1.6328125" style="52" customWidth="1"/>
    <col min="3089" max="3089" width="14.6328125" style="52" customWidth="1"/>
    <col min="3090" max="3090" width="14.36328125" style="52" bestFit="1" customWidth="1"/>
    <col min="3091" max="3328" width="9.36328125" style="52"/>
    <col min="3329" max="3329" width="0.453125" style="52" customWidth="1"/>
    <col min="3330" max="3333" width="1.6328125" style="52" customWidth="1"/>
    <col min="3334" max="3334" width="56.36328125" style="52" customWidth="1"/>
    <col min="3335" max="3335" width="15" style="52" customWidth="1"/>
    <col min="3336" max="3336" width="1.6328125" style="52" customWidth="1"/>
    <col min="3337" max="3337" width="14.453125" style="52" customWidth="1"/>
    <col min="3338" max="3338" width="1.6328125" style="52" customWidth="1"/>
    <col min="3339" max="3339" width="14.36328125" style="52" customWidth="1"/>
    <col min="3340" max="3340" width="1.6328125" style="52" customWidth="1"/>
    <col min="3341" max="3341" width="14.54296875" style="52" customWidth="1"/>
    <col min="3342" max="3342" width="1.6328125" style="52" customWidth="1"/>
    <col min="3343" max="3343" width="13.6328125" style="52" customWidth="1"/>
    <col min="3344" max="3344" width="1.6328125" style="52" customWidth="1"/>
    <col min="3345" max="3345" width="14.6328125" style="52" customWidth="1"/>
    <col min="3346" max="3346" width="14.36328125" style="52" bestFit="1" customWidth="1"/>
    <col min="3347" max="3584" width="9.36328125" style="52"/>
    <col min="3585" max="3585" width="0.453125" style="52" customWidth="1"/>
    <col min="3586" max="3589" width="1.6328125" style="52" customWidth="1"/>
    <col min="3590" max="3590" width="56.36328125" style="52" customWidth="1"/>
    <col min="3591" max="3591" width="15" style="52" customWidth="1"/>
    <col min="3592" max="3592" width="1.6328125" style="52" customWidth="1"/>
    <col min="3593" max="3593" width="14.453125" style="52" customWidth="1"/>
    <col min="3594" max="3594" width="1.6328125" style="52" customWidth="1"/>
    <col min="3595" max="3595" width="14.36328125" style="52" customWidth="1"/>
    <col min="3596" max="3596" width="1.6328125" style="52" customWidth="1"/>
    <col min="3597" max="3597" width="14.54296875" style="52" customWidth="1"/>
    <col min="3598" max="3598" width="1.6328125" style="52" customWidth="1"/>
    <col min="3599" max="3599" width="13.6328125" style="52" customWidth="1"/>
    <col min="3600" max="3600" width="1.6328125" style="52" customWidth="1"/>
    <col min="3601" max="3601" width="14.6328125" style="52" customWidth="1"/>
    <col min="3602" max="3602" width="14.36328125" style="52" bestFit="1" customWidth="1"/>
    <col min="3603" max="3840" width="9.36328125" style="52"/>
    <col min="3841" max="3841" width="0.453125" style="52" customWidth="1"/>
    <col min="3842" max="3845" width="1.6328125" style="52" customWidth="1"/>
    <col min="3846" max="3846" width="56.36328125" style="52" customWidth="1"/>
    <col min="3847" max="3847" width="15" style="52" customWidth="1"/>
    <col min="3848" max="3848" width="1.6328125" style="52" customWidth="1"/>
    <col min="3849" max="3849" width="14.453125" style="52" customWidth="1"/>
    <col min="3850" max="3850" width="1.6328125" style="52" customWidth="1"/>
    <col min="3851" max="3851" width="14.36328125" style="52" customWidth="1"/>
    <col min="3852" max="3852" width="1.6328125" style="52" customWidth="1"/>
    <col min="3853" max="3853" width="14.54296875" style="52" customWidth="1"/>
    <col min="3854" max="3854" width="1.6328125" style="52" customWidth="1"/>
    <col min="3855" max="3855" width="13.6328125" style="52" customWidth="1"/>
    <col min="3856" max="3856" width="1.6328125" style="52" customWidth="1"/>
    <col min="3857" max="3857" width="14.6328125" style="52" customWidth="1"/>
    <col min="3858" max="3858" width="14.36328125" style="52" bestFit="1" customWidth="1"/>
    <col min="3859" max="4096" width="9.36328125" style="52"/>
    <col min="4097" max="4097" width="0.453125" style="52" customWidth="1"/>
    <col min="4098" max="4101" width="1.6328125" style="52" customWidth="1"/>
    <col min="4102" max="4102" width="56.36328125" style="52" customWidth="1"/>
    <col min="4103" max="4103" width="15" style="52" customWidth="1"/>
    <col min="4104" max="4104" width="1.6328125" style="52" customWidth="1"/>
    <col min="4105" max="4105" width="14.453125" style="52" customWidth="1"/>
    <col min="4106" max="4106" width="1.6328125" style="52" customWidth="1"/>
    <col min="4107" max="4107" width="14.36328125" style="52" customWidth="1"/>
    <col min="4108" max="4108" width="1.6328125" style="52" customWidth="1"/>
    <col min="4109" max="4109" width="14.54296875" style="52" customWidth="1"/>
    <col min="4110" max="4110" width="1.6328125" style="52" customWidth="1"/>
    <col min="4111" max="4111" width="13.6328125" style="52" customWidth="1"/>
    <col min="4112" max="4112" width="1.6328125" style="52" customWidth="1"/>
    <col min="4113" max="4113" width="14.6328125" style="52" customWidth="1"/>
    <col min="4114" max="4114" width="14.36328125" style="52" bestFit="1" customWidth="1"/>
    <col min="4115" max="4352" width="9.36328125" style="52"/>
    <col min="4353" max="4353" width="0.453125" style="52" customWidth="1"/>
    <col min="4354" max="4357" width="1.6328125" style="52" customWidth="1"/>
    <col min="4358" max="4358" width="56.36328125" style="52" customWidth="1"/>
    <col min="4359" max="4359" width="15" style="52" customWidth="1"/>
    <col min="4360" max="4360" width="1.6328125" style="52" customWidth="1"/>
    <col min="4361" max="4361" width="14.453125" style="52" customWidth="1"/>
    <col min="4362" max="4362" width="1.6328125" style="52" customWidth="1"/>
    <col min="4363" max="4363" width="14.36328125" style="52" customWidth="1"/>
    <col min="4364" max="4364" width="1.6328125" style="52" customWidth="1"/>
    <col min="4365" max="4365" width="14.54296875" style="52" customWidth="1"/>
    <col min="4366" max="4366" width="1.6328125" style="52" customWidth="1"/>
    <col min="4367" max="4367" width="13.6328125" style="52" customWidth="1"/>
    <col min="4368" max="4368" width="1.6328125" style="52" customWidth="1"/>
    <col min="4369" max="4369" width="14.6328125" style="52" customWidth="1"/>
    <col min="4370" max="4370" width="14.36328125" style="52" bestFit="1" customWidth="1"/>
    <col min="4371" max="4608" width="9.36328125" style="52"/>
    <col min="4609" max="4609" width="0.453125" style="52" customWidth="1"/>
    <col min="4610" max="4613" width="1.6328125" style="52" customWidth="1"/>
    <col min="4614" max="4614" width="56.36328125" style="52" customWidth="1"/>
    <col min="4615" max="4615" width="15" style="52" customWidth="1"/>
    <col min="4616" max="4616" width="1.6328125" style="52" customWidth="1"/>
    <col min="4617" max="4617" width="14.453125" style="52" customWidth="1"/>
    <col min="4618" max="4618" width="1.6328125" style="52" customWidth="1"/>
    <col min="4619" max="4619" width="14.36328125" style="52" customWidth="1"/>
    <col min="4620" max="4620" width="1.6328125" style="52" customWidth="1"/>
    <col min="4621" max="4621" width="14.54296875" style="52" customWidth="1"/>
    <col min="4622" max="4622" width="1.6328125" style="52" customWidth="1"/>
    <col min="4623" max="4623" width="13.6328125" style="52" customWidth="1"/>
    <col min="4624" max="4624" width="1.6328125" style="52" customWidth="1"/>
    <col min="4625" max="4625" width="14.6328125" style="52" customWidth="1"/>
    <col min="4626" max="4626" width="14.36328125" style="52" bestFit="1" customWidth="1"/>
    <col min="4627" max="4864" width="9.36328125" style="52"/>
    <col min="4865" max="4865" width="0.453125" style="52" customWidth="1"/>
    <col min="4866" max="4869" width="1.6328125" style="52" customWidth="1"/>
    <col min="4870" max="4870" width="56.36328125" style="52" customWidth="1"/>
    <col min="4871" max="4871" width="15" style="52" customWidth="1"/>
    <col min="4872" max="4872" width="1.6328125" style="52" customWidth="1"/>
    <col min="4873" max="4873" width="14.453125" style="52" customWidth="1"/>
    <col min="4874" max="4874" width="1.6328125" style="52" customWidth="1"/>
    <col min="4875" max="4875" width="14.36328125" style="52" customWidth="1"/>
    <col min="4876" max="4876" width="1.6328125" style="52" customWidth="1"/>
    <col min="4877" max="4877" width="14.54296875" style="52" customWidth="1"/>
    <col min="4878" max="4878" width="1.6328125" style="52" customWidth="1"/>
    <col min="4879" max="4879" width="13.6328125" style="52" customWidth="1"/>
    <col min="4880" max="4880" width="1.6328125" style="52" customWidth="1"/>
    <col min="4881" max="4881" width="14.6328125" style="52" customWidth="1"/>
    <col min="4882" max="4882" width="14.36328125" style="52" bestFit="1" customWidth="1"/>
    <col min="4883" max="5120" width="9.36328125" style="52"/>
    <col min="5121" max="5121" width="0.453125" style="52" customWidth="1"/>
    <col min="5122" max="5125" width="1.6328125" style="52" customWidth="1"/>
    <col min="5126" max="5126" width="56.36328125" style="52" customWidth="1"/>
    <col min="5127" max="5127" width="15" style="52" customWidth="1"/>
    <col min="5128" max="5128" width="1.6328125" style="52" customWidth="1"/>
    <col min="5129" max="5129" width="14.453125" style="52" customWidth="1"/>
    <col min="5130" max="5130" width="1.6328125" style="52" customWidth="1"/>
    <col min="5131" max="5131" width="14.36328125" style="52" customWidth="1"/>
    <col min="5132" max="5132" width="1.6328125" style="52" customWidth="1"/>
    <col min="5133" max="5133" width="14.54296875" style="52" customWidth="1"/>
    <col min="5134" max="5134" width="1.6328125" style="52" customWidth="1"/>
    <col min="5135" max="5135" width="13.6328125" style="52" customWidth="1"/>
    <col min="5136" max="5136" width="1.6328125" style="52" customWidth="1"/>
    <col min="5137" max="5137" width="14.6328125" style="52" customWidth="1"/>
    <col min="5138" max="5138" width="14.36328125" style="52" bestFit="1" customWidth="1"/>
    <col min="5139" max="5376" width="9.36328125" style="52"/>
    <col min="5377" max="5377" width="0.453125" style="52" customWidth="1"/>
    <col min="5378" max="5381" width="1.6328125" style="52" customWidth="1"/>
    <col min="5382" max="5382" width="56.36328125" style="52" customWidth="1"/>
    <col min="5383" max="5383" width="15" style="52" customWidth="1"/>
    <col min="5384" max="5384" width="1.6328125" style="52" customWidth="1"/>
    <col min="5385" max="5385" width="14.453125" style="52" customWidth="1"/>
    <col min="5386" max="5386" width="1.6328125" style="52" customWidth="1"/>
    <col min="5387" max="5387" width="14.36328125" style="52" customWidth="1"/>
    <col min="5388" max="5388" width="1.6328125" style="52" customWidth="1"/>
    <col min="5389" max="5389" width="14.54296875" style="52" customWidth="1"/>
    <col min="5390" max="5390" width="1.6328125" style="52" customWidth="1"/>
    <col min="5391" max="5391" width="13.6328125" style="52" customWidth="1"/>
    <col min="5392" max="5392" width="1.6328125" style="52" customWidth="1"/>
    <col min="5393" max="5393" width="14.6328125" style="52" customWidth="1"/>
    <col min="5394" max="5394" width="14.36328125" style="52" bestFit="1" customWidth="1"/>
    <col min="5395" max="5632" width="9.36328125" style="52"/>
    <col min="5633" max="5633" width="0.453125" style="52" customWidth="1"/>
    <col min="5634" max="5637" width="1.6328125" style="52" customWidth="1"/>
    <col min="5638" max="5638" width="56.36328125" style="52" customWidth="1"/>
    <col min="5639" max="5639" width="15" style="52" customWidth="1"/>
    <col min="5640" max="5640" width="1.6328125" style="52" customWidth="1"/>
    <col min="5641" max="5641" width="14.453125" style="52" customWidth="1"/>
    <col min="5642" max="5642" width="1.6328125" style="52" customWidth="1"/>
    <col min="5643" max="5643" width="14.36328125" style="52" customWidth="1"/>
    <col min="5644" max="5644" width="1.6328125" style="52" customWidth="1"/>
    <col min="5645" max="5645" width="14.54296875" style="52" customWidth="1"/>
    <col min="5646" max="5646" width="1.6328125" style="52" customWidth="1"/>
    <col min="5647" max="5647" width="13.6328125" style="52" customWidth="1"/>
    <col min="5648" max="5648" width="1.6328125" style="52" customWidth="1"/>
    <col min="5649" max="5649" width="14.6328125" style="52" customWidth="1"/>
    <col min="5650" max="5650" width="14.36328125" style="52" bestFit="1" customWidth="1"/>
    <col min="5651" max="5888" width="9.36328125" style="52"/>
    <col min="5889" max="5889" width="0.453125" style="52" customWidth="1"/>
    <col min="5890" max="5893" width="1.6328125" style="52" customWidth="1"/>
    <col min="5894" max="5894" width="56.36328125" style="52" customWidth="1"/>
    <col min="5895" max="5895" width="15" style="52" customWidth="1"/>
    <col min="5896" max="5896" width="1.6328125" style="52" customWidth="1"/>
    <col min="5897" max="5897" width="14.453125" style="52" customWidth="1"/>
    <col min="5898" max="5898" width="1.6328125" style="52" customWidth="1"/>
    <col min="5899" max="5899" width="14.36328125" style="52" customWidth="1"/>
    <col min="5900" max="5900" width="1.6328125" style="52" customWidth="1"/>
    <col min="5901" max="5901" width="14.54296875" style="52" customWidth="1"/>
    <col min="5902" max="5902" width="1.6328125" style="52" customWidth="1"/>
    <col min="5903" max="5903" width="13.6328125" style="52" customWidth="1"/>
    <col min="5904" max="5904" width="1.6328125" style="52" customWidth="1"/>
    <col min="5905" max="5905" width="14.6328125" style="52" customWidth="1"/>
    <col min="5906" max="5906" width="14.36328125" style="52" bestFit="1" customWidth="1"/>
    <col min="5907" max="6144" width="9.36328125" style="52"/>
    <col min="6145" max="6145" width="0.453125" style="52" customWidth="1"/>
    <col min="6146" max="6149" width="1.6328125" style="52" customWidth="1"/>
    <col min="6150" max="6150" width="56.36328125" style="52" customWidth="1"/>
    <col min="6151" max="6151" width="15" style="52" customWidth="1"/>
    <col min="6152" max="6152" width="1.6328125" style="52" customWidth="1"/>
    <col min="6153" max="6153" width="14.453125" style="52" customWidth="1"/>
    <col min="6154" max="6154" width="1.6328125" style="52" customWidth="1"/>
    <col min="6155" max="6155" width="14.36328125" style="52" customWidth="1"/>
    <col min="6156" max="6156" width="1.6328125" style="52" customWidth="1"/>
    <col min="6157" max="6157" width="14.54296875" style="52" customWidth="1"/>
    <col min="6158" max="6158" width="1.6328125" style="52" customWidth="1"/>
    <col min="6159" max="6159" width="13.6328125" style="52" customWidth="1"/>
    <col min="6160" max="6160" width="1.6328125" style="52" customWidth="1"/>
    <col min="6161" max="6161" width="14.6328125" style="52" customWidth="1"/>
    <col min="6162" max="6162" width="14.36328125" style="52" bestFit="1" customWidth="1"/>
    <col min="6163" max="6400" width="9.36328125" style="52"/>
    <col min="6401" max="6401" width="0.453125" style="52" customWidth="1"/>
    <col min="6402" max="6405" width="1.6328125" style="52" customWidth="1"/>
    <col min="6406" max="6406" width="56.36328125" style="52" customWidth="1"/>
    <col min="6407" max="6407" width="15" style="52" customWidth="1"/>
    <col min="6408" max="6408" width="1.6328125" style="52" customWidth="1"/>
    <col min="6409" max="6409" width="14.453125" style="52" customWidth="1"/>
    <col min="6410" max="6410" width="1.6328125" style="52" customWidth="1"/>
    <col min="6411" max="6411" width="14.36328125" style="52" customWidth="1"/>
    <col min="6412" max="6412" width="1.6328125" style="52" customWidth="1"/>
    <col min="6413" max="6413" width="14.54296875" style="52" customWidth="1"/>
    <col min="6414" max="6414" width="1.6328125" style="52" customWidth="1"/>
    <col min="6415" max="6415" width="13.6328125" style="52" customWidth="1"/>
    <col min="6416" max="6416" width="1.6328125" style="52" customWidth="1"/>
    <col min="6417" max="6417" width="14.6328125" style="52" customWidth="1"/>
    <col min="6418" max="6418" width="14.36328125" style="52" bestFit="1" customWidth="1"/>
    <col min="6419" max="6656" width="9.36328125" style="52"/>
    <col min="6657" max="6657" width="0.453125" style="52" customWidth="1"/>
    <col min="6658" max="6661" width="1.6328125" style="52" customWidth="1"/>
    <col min="6662" max="6662" width="56.36328125" style="52" customWidth="1"/>
    <col min="6663" max="6663" width="15" style="52" customWidth="1"/>
    <col min="6664" max="6664" width="1.6328125" style="52" customWidth="1"/>
    <col min="6665" max="6665" width="14.453125" style="52" customWidth="1"/>
    <col min="6666" max="6666" width="1.6328125" style="52" customWidth="1"/>
    <col min="6667" max="6667" width="14.36328125" style="52" customWidth="1"/>
    <col min="6668" max="6668" width="1.6328125" style="52" customWidth="1"/>
    <col min="6669" max="6669" width="14.54296875" style="52" customWidth="1"/>
    <col min="6670" max="6670" width="1.6328125" style="52" customWidth="1"/>
    <col min="6671" max="6671" width="13.6328125" style="52" customWidth="1"/>
    <col min="6672" max="6672" width="1.6328125" style="52" customWidth="1"/>
    <col min="6673" max="6673" width="14.6328125" style="52" customWidth="1"/>
    <col min="6674" max="6674" width="14.36328125" style="52" bestFit="1" customWidth="1"/>
    <col min="6675" max="6912" width="9.36328125" style="52"/>
    <col min="6913" max="6913" width="0.453125" style="52" customWidth="1"/>
    <col min="6914" max="6917" width="1.6328125" style="52" customWidth="1"/>
    <col min="6918" max="6918" width="56.36328125" style="52" customWidth="1"/>
    <col min="6919" max="6919" width="15" style="52" customWidth="1"/>
    <col min="6920" max="6920" width="1.6328125" style="52" customWidth="1"/>
    <col min="6921" max="6921" width="14.453125" style="52" customWidth="1"/>
    <col min="6922" max="6922" width="1.6328125" style="52" customWidth="1"/>
    <col min="6923" max="6923" width="14.36328125" style="52" customWidth="1"/>
    <col min="6924" max="6924" width="1.6328125" style="52" customWidth="1"/>
    <col min="6925" max="6925" width="14.54296875" style="52" customWidth="1"/>
    <col min="6926" max="6926" width="1.6328125" style="52" customWidth="1"/>
    <col min="6927" max="6927" width="13.6328125" style="52" customWidth="1"/>
    <col min="6928" max="6928" width="1.6328125" style="52" customWidth="1"/>
    <col min="6929" max="6929" width="14.6328125" style="52" customWidth="1"/>
    <col min="6930" max="6930" width="14.36328125" style="52" bestFit="1" customWidth="1"/>
    <col min="6931" max="7168" width="9.36328125" style="52"/>
    <col min="7169" max="7169" width="0.453125" style="52" customWidth="1"/>
    <col min="7170" max="7173" width="1.6328125" style="52" customWidth="1"/>
    <col min="7174" max="7174" width="56.36328125" style="52" customWidth="1"/>
    <col min="7175" max="7175" width="15" style="52" customWidth="1"/>
    <col min="7176" max="7176" width="1.6328125" style="52" customWidth="1"/>
    <col min="7177" max="7177" width="14.453125" style="52" customWidth="1"/>
    <col min="7178" max="7178" width="1.6328125" style="52" customWidth="1"/>
    <col min="7179" max="7179" width="14.36328125" style="52" customWidth="1"/>
    <col min="7180" max="7180" width="1.6328125" style="52" customWidth="1"/>
    <col min="7181" max="7181" width="14.54296875" style="52" customWidth="1"/>
    <col min="7182" max="7182" width="1.6328125" style="52" customWidth="1"/>
    <col min="7183" max="7183" width="13.6328125" style="52" customWidth="1"/>
    <col min="7184" max="7184" width="1.6328125" style="52" customWidth="1"/>
    <col min="7185" max="7185" width="14.6328125" style="52" customWidth="1"/>
    <col min="7186" max="7186" width="14.36328125" style="52" bestFit="1" customWidth="1"/>
    <col min="7187" max="7424" width="9.36328125" style="52"/>
    <col min="7425" max="7425" width="0.453125" style="52" customWidth="1"/>
    <col min="7426" max="7429" width="1.6328125" style="52" customWidth="1"/>
    <col min="7430" max="7430" width="56.36328125" style="52" customWidth="1"/>
    <col min="7431" max="7431" width="15" style="52" customWidth="1"/>
    <col min="7432" max="7432" width="1.6328125" style="52" customWidth="1"/>
    <col min="7433" max="7433" width="14.453125" style="52" customWidth="1"/>
    <col min="7434" max="7434" width="1.6328125" style="52" customWidth="1"/>
    <col min="7435" max="7435" width="14.36328125" style="52" customWidth="1"/>
    <col min="7436" max="7436" width="1.6328125" style="52" customWidth="1"/>
    <col min="7437" max="7437" width="14.54296875" style="52" customWidth="1"/>
    <col min="7438" max="7438" width="1.6328125" style="52" customWidth="1"/>
    <col min="7439" max="7439" width="13.6328125" style="52" customWidth="1"/>
    <col min="7440" max="7440" width="1.6328125" style="52" customWidth="1"/>
    <col min="7441" max="7441" width="14.6328125" style="52" customWidth="1"/>
    <col min="7442" max="7442" width="14.36328125" style="52" bestFit="1" customWidth="1"/>
    <col min="7443" max="7680" width="9.36328125" style="52"/>
    <col min="7681" max="7681" width="0.453125" style="52" customWidth="1"/>
    <col min="7682" max="7685" width="1.6328125" style="52" customWidth="1"/>
    <col min="7686" max="7686" width="56.36328125" style="52" customWidth="1"/>
    <col min="7687" max="7687" width="15" style="52" customWidth="1"/>
    <col min="7688" max="7688" width="1.6328125" style="52" customWidth="1"/>
    <col min="7689" max="7689" width="14.453125" style="52" customWidth="1"/>
    <col min="7690" max="7690" width="1.6328125" style="52" customWidth="1"/>
    <col min="7691" max="7691" width="14.36328125" style="52" customWidth="1"/>
    <col min="7692" max="7692" width="1.6328125" style="52" customWidth="1"/>
    <col min="7693" max="7693" width="14.54296875" style="52" customWidth="1"/>
    <col min="7694" max="7694" width="1.6328125" style="52" customWidth="1"/>
    <col min="7695" max="7695" width="13.6328125" style="52" customWidth="1"/>
    <col min="7696" max="7696" width="1.6328125" style="52" customWidth="1"/>
    <col min="7697" max="7697" width="14.6328125" style="52" customWidth="1"/>
    <col min="7698" max="7698" width="14.36328125" style="52" bestFit="1" customWidth="1"/>
    <col min="7699" max="7936" width="9.36328125" style="52"/>
    <col min="7937" max="7937" width="0.453125" style="52" customWidth="1"/>
    <col min="7938" max="7941" width="1.6328125" style="52" customWidth="1"/>
    <col min="7942" max="7942" width="56.36328125" style="52" customWidth="1"/>
    <col min="7943" max="7943" width="15" style="52" customWidth="1"/>
    <col min="7944" max="7944" width="1.6328125" style="52" customWidth="1"/>
    <col min="7945" max="7945" width="14.453125" style="52" customWidth="1"/>
    <col min="7946" max="7946" width="1.6328125" style="52" customWidth="1"/>
    <col min="7947" max="7947" width="14.36328125" style="52" customWidth="1"/>
    <col min="7948" max="7948" width="1.6328125" style="52" customWidth="1"/>
    <col min="7949" max="7949" width="14.54296875" style="52" customWidth="1"/>
    <col min="7950" max="7950" width="1.6328125" style="52" customWidth="1"/>
    <col min="7951" max="7951" width="13.6328125" style="52" customWidth="1"/>
    <col min="7952" max="7952" width="1.6328125" style="52" customWidth="1"/>
    <col min="7953" max="7953" width="14.6328125" style="52" customWidth="1"/>
    <col min="7954" max="7954" width="14.36328125" style="52" bestFit="1" customWidth="1"/>
    <col min="7955" max="8192" width="9.36328125" style="52"/>
    <col min="8193" max="8193" width="0.453125" style="52" customWidth="1"/>
    <col min="8194" max="8197" width="1.6328125" style="52" customWidth="1"/>
    <col min="8198" max="8198" width="56.36328125" style="52" customWidth="1"/>
    <col min="8199" max="8199" width="15" style="52" customWidth="1"/>
    <col min="8200" max="8200" width="1.6328125" style="52" customWidth="1"/>
    <col min="8201" max="8201" width="14.453125" style="52" customWidth="1"/>
    <col min="8202" max="8202" width="1.6328125" style="52" customWidth="1"/>
    <col min="8203" max="8203" width="14.36328125" style="52" customWidth="1"/>
    <col min="8204" max="8204" width="1.6328125" style="52" customWidth="1"/>
    <col min="8205" max="8205" width="14.54296875" style="52" customWidth="1"/>
    <col min="8206" max="8206" width="1.6328125" style="52" customWidth="1"/>
    <col min="8207" max="8207" width="13.6328125" style="52" customWidth="1"/>
    <col min="8208" max="8208" width="1.6328125" style="52" customWidth="1"/>
    <col min="8209" max="8209" width="14.6328125" style="52" customWidth="1"/>
    <col min="8210" max="8210" width="14.36328125" style="52" bestFit="1" customWidth="1"/>
    <col min="8211" max="8448" width="9.36328125" style="52"/>
    <col min="8449" max="8449" width="0.453125" style="52" customWidth="1"/>
    <col min="8450" max="8453" width="1.6328125" style="52" customWidth="1"/>
    <col min="8454" max="8454" width="56.36328125" style="52" customWidth="1"/>
    <col min="8455" max="8455" width="15" style="52" customWidth="1"/>
    <col min="8456" max="8456" width="1.6328125" style="52" customWidth="1"/>
    <col min="8457" max="8457" width="14.453125" style="52" customWidth="1"/>
    <col min="8458" max="8458" width="1.6328125" style="52" customWidth="1"/>
    <col min="8459" max="8459" width="14.36328125" style="52" customWidth="1"/>
    <col min="8460" max="8460" width="1.6328125" style="52" customWidth="1"/>
    <col min="8461" max="8461" width="14.54296875" style="52" customWidth="1"/>
    <col min="8462" max="8462" width="1.6328125" style="52" customWidth="1"/>
    <col min="8463" max="8463" width="13.6328125" style="52" customWidth="1"/>
    <col min="8464" max="8464" width="1.6328125" style="52" customWidth="1"/>
    <col min="8465" max="8465" width="14.6328125" style="52" customWidth="1"/>
    <col min="8466" max="8466" width="14.36328125" style="52" bestFit="1" customWidth="1"/>
    <col min="8467" max="8704" width="9.36328125" style="52"/>
    <col min="8705" max="8705" width="0.453125" style="52" customWidth="1"/>
    <col min="8706" max="8709" width="1.6328125" style="52" customWidth="1"/>
    <col min="8710" max="8710" width="56.36328125" style="52" customWidth="1"/>
    <col min="8711" max="8711" width="15" style="52" customWidth="1"/>
    <col min="8712" max="8712" width="1.6328125" style="52" customWidth="1"/>
    <col min="8713" max="8713" width="14.453125" style="52" customWidth="1"/>
    <col min="8714" max="8714" width="1.6328125" style="52" customWidth="1"/>
    <col min="8715" max="8715" width="14.36328125" style="52" customWidth="1"/>
    <col min="8716" max="8716" width="1.6328125" style="52" customWidth="1"/>
    <col min="8717" max="8717" width="14.54296875" style="52" customWidth="1"/>
    <col min="8718" max="8718" width="1.6328125" style="52" customWidth="1"/>
    <col min="8719" max="8719" width="13.6328125" style="52" customWidth="1"/>
    <col min="8720" max="8720" width="1.6328125" style="52" customWidth="1"/>
    <col min="8721" max="8721" width="14.6328125" style="52" customWidth="1"/>
    <col min="8722" max="8722" width="14.36328125" style="52" bestFit="1" customWidth="1"/>
    <col min="8723" max="8960" width="9.36328125" style="52"/>
    <col min="8961" max="8961" width="0.453125" style="52" customWidth="1"/>
    <col min="8962" max="8965" width="1.6328125" style="52" customWidth="1"/>
    <col min="8966" max="8966" width="56.36328125" style="52" customWidth="1"/>
    <col min="8967" max="8967" width="15" style="52" customWidth="1"/>
    <col min="8968" max="8968" width="1.6328125" style="52" customWidth="1"/>
    <col min="8969" max="8969" width="14.453125" style="52" customWidth="1"/>
    <col min="8970" max="8970" width="1.6328125" style="52" customWidth="1"/>
    <col min="8971" max="8971" width="14.36328125" style="52" customWidth="1"/>
    <col min="8972" max="8972" width="1.6328125" style="52" customWidth="1"/>
    <col min="8973" max="8973" width="14.54296875" style="52" customWidth="1"/>
    <col min="8974" max="8974" width="1.6328125" style="52" customWidth="1"/>
    <col min="8975" max="8975" width="13.6328125" style="52" customWidth="1"/>
    <col min="8976" max="8976" width="1.6328125" style="52" customWidth="1"/>
    <col min="8977" max="8977" width="14.6328125" style="52" customWidth="1"/>
    <col min="8978" max="8978" width="14.36328125" style="52" bestFit="1" customWidth="1"/>
    <col min="8979" max="9216" width="9.36328125" style="52"/>
    <col min="9217" max="9217" width="0.453125" style="52" customWidth="1"/>
    <col min="9218" max="9221" width="1.6328125" style="52" customWidth="1"/>
    <col min="9222" max="9222" width="56.36328125" style="52" customWidth="1"/>
    <col min="9223" max="9223" width="15" style="52" customWidth="1"/>
    <col min="9224" max="9224" width="1.6328125" style="52" customWidth="1"/>
    <col min="9225" max="9225" width="14.453125" style="52" customWidth="1"/>
    <col min="9226" max="9226" width="1.6328125" style="52" customWidth="1"/>
    <col min="9227" max="9227" width="14.36328125" style="52" customWidth="1"/>
    <col min="9228" max="9228" width="1.6328125" style="52" customWidth="1"/>
    <col min="9229" max="9229" width="14.54296875" style="52" customWidth="1"/>
    <col min="9230" max="9230" width="1.6328125" style="52" customWidth="1"/>
    <col min="9231" max="9231" width="13.6328125" style="52" customWidth="1"/>
    <col min="9232" max="9232" width="1.6328125" style="52" customWidth="1"/>
    <col min="9233" max="9233" width="14.6328125" style="52" customWidth="1"/>
    <col min="9234" max="9234" width="14.36328125" style="52" bestFit="1" customWidth="1"/>
    <col min="9235" max="9472" width="9.36328125" style="52"/>
    <col min="9473" max="9473" width="0.453125" style="52" customWidth="1"/>
    <col min="9474" max="9477" width="1.6328125" style="52" customWidth="1"/>
    <col min="9478" max="9478" width="56.36328125" style="52" customWidth="1"/>
    <col min="9479" max="9479" width="15" style="52" customWidth="1"/>
    <col min="9480" max="9480" width="1.6328125" style="52" customWidth="1"/>
    <col min="9481" max="9481" width="14.453125" style="52" customWidth="1"/>
    <col min="9482" max="9482" width="1.6328125" style="52" customWidth="1"/>
    <col min="9483" max="9483" width="14.36328125" style="52" customWidth="1"/>
    <col min="9484" max="9484" width="1.6328125" style="52" customWidth="1"/>
    <col min="9485" max="9485" width="14.54296875" style="52" customWidth="1"/>
    <col min="9486" max="9486" width="1.6328125" style="52" customWidth="1"/>
    <col min="9487" max="9487" width="13.6328125" style="52" customWidth="1"/>
    <col min="9488" max="9488" width="1.6328125" style="52" customWidth="1"/>
    <col min="9489" max="9489" width="14.6328125" style="52" customWidth="1"/>
    <col min="9490" max="9490" width="14.36328125" style="52" bestFit="1" customWidth="1"/>
    <col min="9491" max="9728" width="9.36328125" style="52"/>
    <col min="9729" max="9729" width="0.453125" style="52" customWidth="1"/>
    <col min="9730" max="9733" width="1.6328125" style="52" customWidth="1"/>
    <col min="9734" max="9734" width="56.36328125" style="52" customWidth="1"/>
    <col min="9735" max="9735" width="15" style="52" customWidth="1"/>
    <col min="9736" max="9736" width="1.6328125" style="52" customWidth="1"/>
    <col min="9737" max="9737" width="14.453125" style="52" customWidth="1"/>
    <col min="9738" max="9738" width="1.6328125" style="52" customWidth="1"/>
    <col min="9739" max="9739" width="14.36328125" style="52" customWidth="1"/>
    <col min="9740" max="9740" width="1.6328125" style="52" customWidth="1"/>
    <col min="9741" max="9741" width="14.54296875" style="52" customWidth="1"/>
    <col min="9742" max="9742" width="1.6328125" style="52" customWidth="1"/>
    <col min="9743" max="9743" width="13.6328125" style="52" customWidth="1"/>
    <col min="9744" max="9744" width="1.6328125" style="52" customWidth="1"/>
    <col min="9745" max="9745" width="14.6328125" style="52" customWidth="1"/>
    <col min="9746" max="9746" width="14.36328125" style="52" bestFit="1" customWidth="1"/>
    <col min="9747" max="9984" width="9.36328125" style="52"/>
    <col min="9985" max="9985" width="0.453125" style="52" customWidth="1"/>
    <col min="9986" max="9989" width="1.6328125" style="52" customWidth="1"/>
    <col min="9990" max="9990" width="56.36328125" style="52" customWidth="1"/>
    <col min="9991" max="9991" width="15" style="52" customWidth="1"/>
    <col min="9992" max="9992" width="1.6328125" style="52" customWidth="1"/>
    <col min="9993" max="9993" width="14.453125" style="52" customWidth="1"/>
    <col min="9994" max="9994" width="1.6328125" style="52" customWidth="1"/>
    <col min="9995" max="9995" width="14.36328125" style="52" customWidth="1"/>
    <col min="9996" max="9996" width="1.6328125" style="52" customWidth="1"/>
    <col min="9997" max="9997" width="14.54296875" style="52" customWidth="1"/>
    <col min="9998" max="9998" width="1.6328125" style="52" customWidth="1"/>
    <col min="9999" max="9999" width="13.6328125" style="52" customWidth="1"/>
    <col min="10000" max="10000" width="1.6328125" style="52" customWidth="1"/>
    <col min="10001" max="10001" width="14.6328125" style="52" customWidth="1"/>
    <col min="10002" max="10002" width="14.36328125" style="52" bestFit="1" customWidth="1"/>
    <col min="10003" max="10240" width="9.36328125" style="52"/>
    <col min="10241" max="10241" width="0.453125" style="52" customWidth="1"/>
    <col min="10242" max="10245" width="1.6328125" style="52" customWidth="1"/>
    <col min="10246" max="10246" width="56.36328125" style="52" customWidth="1"/>
    <col min="10247" max="10247" width="15" style="52" customWidth="1"/>
    <col min="10248" max="10248" width="1.6328125" style="52" customWidth="1"/>
    <col min="10249" max="10249" width="14.453125" style="52" customWidth="1"/>
    <col min="10250" max="10250" width="1.6328125" style="52" customWidth="1"/>
    <col min="10251" max="10251" width="14.36328125" style="52" customWidth="1"/>
    <col min="10252" max="10252" width="1.6328125" style="52" customWidth="1"/>
    <col min="10253" max="10253" width="14.54296875" style="52" customWidth="1"/>
    <col min="10254" max="10254" width="1.6328125" style="52" customWidth="1"/>
    <col min="10255" max="10255" width="13.6328125" style="52" customWidth="1"/>
    <col min="10256" max="10256" width="1.6328125" style="52" customWidth="1"/>
    <col min="10257" max="10257" width="14.6328125" style="52" customWidth="1"/>
    <col min="10258" max="10258" width="14.36328125" style="52" bestFit="1" customWidth="1"/>
    <col min="10259" max="10496" width="9.36328125" style="52"/>
    <col min="10497" max="10497" width="0.453125" style="52" customWidth="1"/>
    <col min="10498" max="10501" width="1.6328125" style="52" customWidth="1"/>
    <col min="10502" max="10502" width="56.36328125" style="52" customWidth="1"/>
    <col min="10503" max="10503" width="15" style="52" customWidth="1"/>
    <col min="10504" max="10504" width="1.6328125" style="52" customWidth="1"/>
    <col min="10505" max="10505" width="14.453125" style="52" customWidth="1"/>
    <col min="10506" max="10506" width="1.6328125" style="52" customWidth="1"/>
    <col min="10507" max="10507" width="14.36328125" style="52" customWidth="1"/>
    <col min="10508" max="10508" width="1.6328125" style="52" customWidth="1"/>
    <col min="10509" max="10509" width="14.54296875" style="52" customWidth="1"/>
    <col min="10510" max="10510" width="1.6328125" style="52" customWidth="1"/>
    <col min="10511" max="10511" width="13.6328125" style="52" customWidth="1"/>
    <col min="10512" max="10512" width="1.6328125" style="52" customWidth="1"/>
    <col min="10513" max="10513" width="14.6328125" style="52" customWidth="1"/>
    <col min="10514" max="10514" width="14.36328125" style="52" bestFit="1" customWidth="1"/>
    <col min="10515" max="10752" width="9.36328125" style="52"/>
    <col min="10753" max="10753" width="0.453125" style="52" customWidth="1"/>
    <col min="10754" max="10757" width="1.6328125" style="52" customWidth="1"/>
    <col min="10758" max="10758" width="56.36328125" style="52" customWidth="1"/>
    <col min="10759" max="10759" width="15" style="52" customWidth="1"/>
    <col min="10760" max="10760" width="1.6328125" style="52" customWidth="1"/>
    <col min="10761" max="10761" width="14.453125" style="52" customWidth="1"/>
    <col min="10762" max="10762" width="1.6328125" style="52" customWidth="1"/>
    <col min="10763" max="10763" width="14.36328125" style="52" customWidth="1"/>
    <col min="10764" max="10764" width="1.6328125" style="52" customWidth="1"/>
    <col min="10765" max="10765" width="14.54296875" style="52" customWidth="1"/>
    <col min="10766" max="10766" width="1.6328125" style="52" customWidth="1"/>
    <col min="10767" max="10767" width="13.6328125" style="52" customWidth="1"/>
    <col min="10768" max="10768" width="1.6328125" style="52" customWidth="1"/>
    <col min="10769" max="10769" width="14.6328125" style="52" customWidth="1"/>
    <col min="10770" max="10770" width="14.36328125" style="52" bestFit="1" customWidth="1"/>
    <col min="10771" max="11008" width="9.36328125" style="52"/>
    <col min="11009" max="11009" width="0.453125" style="52" customWidth="1"/>
    <col min="11010" max="11013" width="1.6328125" style="52" customWidth="1"/>
    <col min="11014" max="11014" width="56.36328125" style="52" customWidth="1"/>
    <col min="11015" max="11015" width="15" style="52" customWidth="1"/>
    <col min="11016" max="11016" width="1.6328125" style="52" customWidth="1"/>
    <col min="11017" max="11017" width="14.453125" style="52" customWidth="1"/>
    <col min="11018" max="11018" width="1.6328125" style="52" customWidth="1"/>
    <col min="11019" max="11019" width="14.36328125" style="52" customWidth="1"/>
    <col min="11020" max="11020" width="1.6328125" style="52" customWidth="1"/>
    <col min="11021" max="11021" width="14.54296875" style="52" customWidth="1"/>
    <col min="11022" max="11022" width="1.6328125" style="52" customWidth="1"/>
    <col min="11023" max="11023" width="13.6328125" style="52" customWidth="1"/>
    <col min="11024" max="11024" width="1.6328125" style="52" customWidth="1"/>
    <col min="11025" max="11025" width="14.6328125" style="52" customWidth="1"/>
    <col min="11026" max="11026" width="14.36328125" style="52" bestFit="1" customWidth="1"/>
    <col min="11027" max="11264" width="9.36328125" style="52"/>
    <col min="11265" max="11265" width="0.453125" style="52" customWidth="1"/>
    <col min="11266" max="11269" width="1.6328125" style="52" customWidth="1"/>
    <col min="11270" max="11270" width="56.36328125" style="52" customWidth="1"/>
    <col min="11271" max="11271" width="15" style="52" customWidth="1"/>
    <col min="11272" max="11272" width="1.6328125" style="52" customWidth="1"/>
    <col min="11273" max="11273" width="14.453125" style="52" customWidth="1"/>
    <col min="11274" max="11274" width="1.6328125" style="52" customWidth="1"/>
    <col min="11275" max="11275" width="14.36328125" style="52" customWidth="1"/>
    <col min="11276" max="11276" width="1.6328125" style="52" customWidth="1"/>
    <col min="11277" max="11277" width="14.54296875" style="52" customWidth="1"/>
    <col min="11278" max="11278" width="1.6328125" style="52" customWidth="1"/>
    <col min="11279" max="11279" width="13.6328125" style="52" customWidth="1"/>
    <col min="11280" max="11280" width="1.6328125" style="52" customWidth="1"/>
    <col min="11281" max="11281" width="14.6328125" style="52" customWidth="1"/>
    <col min="11282" max="11282" width="14.36328125" style="52" bestFit="1" customWidth="1"/>
    <col min="11283" max="11520" width="9.36328125" style="52"/>
    <col min="11521" max="11521" width="0.453125" style="52" customWidth="1"/>
    <col min="11522" max="11525" width="1.6328125" style="52" customWidth="1"/>
    <col min="11526" max="11526" width="56.36328125" style="52" customWidth="1"/>
    <col min="11527" max="11527" width="15" style="52" customWidth="1"/>
    <col min="11528" max="11528" width="1.6328125" style="52" customWidth="1"/>
    <col min="11529" max="11529" width="14.453125" style="52" customWidth="1"/>
    <col min="11530" max="11530" width="1.6328125" style="52" customWidth="1"/>
    <col min="11531" max="11531" width="14.36328125" style="52" customWidth="1"/>
    <col min="11532" max="11532" width="1.6328125" style="52" customWidth="1"/>
    <col min="11533" max="11533" width="14.54296875" style="52" customWidth="1"/>
    <col min="11534" max="11534" width="1.6328125" style="52" customWidth="1"/>
    <col min="11535" max="11535" width="13.6328125" style="52" customWidth="1"/>
    <col min="11536" max="11536" width="1.6328125" style="52" customWidth="1"/>
    <col min="11537" max="11537" width="14.6328125" style="52" customWidth="1"/>
    <col min="11538" max="11538" width="14.36328125" style="52" bestFit="1" customWidth="1"/>
    <col min="11539" max="11776" width="9.36328125" style="52"/>
    <col min="11777" max="11777" width="0.453125" style="52" customWidth="1"/>
    <col min="11778" max="11781" width="1.6328125" style="52" customWidth="1"/>
    <col min="11782" max="11782" width="56.36328125" style="52" customWidth="1"/>
    <col min="11783" max="11783" width="15" style="52" customWidth="1"/>
    <col min="11784" max="11784" width="1.6328125" style="52" customWidth="1"/>
    <col min="11785" max="11785" width="14.453125" style="52" customWidth="1"/>
    <col min="11786" max="11786" width="1.6328125" style="52" customWidth="1"/>
    <col min="11787" max="11787" width="14.36328125" style="52" customWidth="1"/>
    <col min="11788" max="11788" width="1.6328125" style="52" customWidth="1"/>
    <col min="11789" max="11789" width="14.54296875" style="52" customWidth="1"/>
    <col min="11790" max="11790" width="1.6328125" style="52" customWidth="1"/>
    <col min="11791" max="11791" width="13.6328125" style="52" customWidth="1"/>
    <col min="11792" max="11792" width="1.6328125" style="52" customWidth="1"/>
    <col min="11793" max="11793" width="14.6328125" style="52" customWidth="1"/>
    <col min="11794" max="11794" width="14.36328125" style="52" bestFit="1" customWidth="1"/>
    <col min="11795" max="12032" width="9.36328125" style="52"/>
    <col min="12033" max="12033" width="0.453125" style="52" customWidth="1"/>
    <col min="12034" max="12037" width="1.6328125" style="52" customWidth="1"/>
    <col min="12038" max="12038" width="56.36328125" style="52" customWidth="1"/>
    <col min="12039" max="12039" width="15" style="52" customWidth="1"/>
    <col min="12040" max="12040" width="1.6328125" style="52" customWidth="1"/>
    <col min="12041" max="12041" width="14.453125" style="52" customWidth="1"/>
    <col min="12042" max="12042" width="1.6328125" style="52" customWidth="1"/>
    <col min="12043" max="12043" width="14.36328125" style="52" customWidth="1"/>
    <col min="12044" max="12044" width="1.6328125" style="52" customWidth="1"/>
    <col min="12045" max="12045" width="14.54296875" style="52" customWidth="1"/>
    <col min="12046" max="12046" width="1.6328125" style="52" customWidth="1"/>
    <col min="12047" max="12047" width="13.6328125" style="52" customWidth="1"/>
    <col min="12048" max="12048" width="1.6328125" style="52" customWidth="1"/>
    <col min="12049" max="12049" width="14.6328125" style="52" customWidth="1"/>
    <col min="12050" max="12050" width="14.36328125" style="52" bestFit="1" customWidth="1"/>
    <col min="12051" max="12288" width="9.36328125" style="52"/>
    <col min="12289" max="12289" width="0.453125" style="52" customWidth="1"/>
    <col min="12290" max="12293" width="1.6328125" style="52" customWidth="1"/>
    <col min="12294" max="12294" width="56.36328125" style="52" customWidth="1"/>
    <col min="12295" max="12295" width="15" style="52" customWidth="1"/>
    <col min="12296" max="12296" width="1.6328125" style="52" customWidth="1"/>
    <col min="12297" max="12297" width="14.453125" style="52" customWidth="1"/>
    <col min="12298" max="12298" width="1.6328125" style="52" customWidth="1"/>
    <col min="12299" max="12299" width="14.36328125" style="52" customWidth="1"/>
    <col min="12300" max="12300" width="1.6328125" style="52" customWidth="1"/>
    <col min="12301" max="12301" width="14.54296875" style="52" customWidth="1"/>
    <col min="12302" max="12302" width="1.6328125" style="52" customWidth="1"/>
    <col min="12303" max="12303" width="13.6328125" style="52" customWidth="1"/>
    <col min="12304" max="12304" width="1.6328125" style="52" customWidth="1"/>
    <col min="12305" max="12305" width="14.6328125" style="52" customWidth="1"/>
    <col min="12306" max="12306" width="14.36328125" style="52" bestFit="1" customWidth="1"/>
    <col min="12307" max="12544" width="9.36328125" style="52"/>
    <col min="12545" max="12545" width="0.453125" style="52" customWidth="1"/>
    <col min="12546" max="12549" width="1.6328125" style="52" customWidth="1"/>
    <col min="12550" max="12550" width="56.36328125" style="52" customWidth="1"/>
    <col min="12551" max="12551" width="15" style="52" customWidth="1"/>
    <col min="12552" max="12552" width="1.6328125" style="52" customWidth="1"/>
    <col min="12553" max="12553" width="14.453125" style="52" customWidth="1"/>
    <col min="12554" max="12554" width="1.6328125" style="52" customWidth="1"/>
    <col min="12555" max="12555" width="14.36328125" style="52" customWidth="1"/>
    <col min="12556" max="12556" width="1.6328125" style="52" customWidth="1"/>
    <col min="12557" max="12557" width="14.54296875" style="52" customWidth="1"/>
    <col min="12558" max="12558" width="1.6328125" style="52" customWidth="1"/>
    <col min="12559" max="12559" width="13.6328125" style="52" customWidth="1"/>
    <col min="12560" max="12560" width="1.6328125" style="52" customWidth="1"/>
    <col min="12561" max="12561" width="14.6328125" style="52" customWidth="1"/>
    <col min="12562" max="12562" width="14.36328125" style="52" bestFit="1" customWidth="1"/>
    <col min="12563" max="12800" width="9.36328125" style="52"/>
    <col min="12801" max="12801" width="0.453125" style="52" customWidth="1"/>
    <col min="12802" max="12805" width="1.6328125" style="52" customWidth="1"/>
    <col min="12806" max="12806" width="56.36328125" style="52" customWidth="1"/>
    <col min="12807" max="12807" width="15" style="52" customWidth="1"/>
    <col min="12808" max="12808" width="1.6328125" style="52" customWidth="1"/>
    <col min="12809" max="12809" width="14.453125" style="52" customWidth="1"/>
    <col min="12810" max="12810" width="1.6328125" style="52" customWidth="1"/>
    <col min="12811" max="12811" width="14.36328125" style="52" customWidth="1"/>
    <col min="12812" max="12812" width="1.6328125" style="52" customWidth="1"/>
    <col min="12813" max="12813" width="14.54296875" style="52" customWidth="1"/>
    <col min="12814" max="12814" width="1.6328125" style="52" customWidth="1"/>
    <col min="12815" max="12815" width="13.6328125" style="52" customWidth="1"/>
    <col min="12816" max="12816" width="1.6328125" style="52" customWidth="1"/>
    <col min="12817" max="12817" width="14.6328125" style="52" customWidth="1"/>
    <col min="12818" max="12818" width="14.36328125" style="52" bestFit="1" customWidth="1"/>
    <col min="12819" max="13056" width="9.36328125" style="52"/>
    <col min="13057" max="13057" width="0.453125" style="52" customWidth="1"/>
    <col min="13058" max="13061" width="1.6328125" style="52" customWidth="1"/>
    <col min="13062" max="13062" width="56.36328125" style="52" customWidth="1"/>
    <col min="13063" max="13063" width="15" style="52" customWidth="1"/>
    <col min="13064" max="13064" width="1.6328125" style="52" customWidth="1"/>
    <col min="13065" max="13065" width="14.453125" style="52" customWidth="1"/>
    <col min="13066" max="13066" width="1.6328125" style="52" customWidth="1"/>
    <col min="13067" max="13067" width="14.36328125" style="52" customWidth="1"/>
    <col min="13068" max="13068" width="1.6328125" style="52" customWidth="1"/>
    <col min="13069" max="13069" width="14.54296875" style="52" customWidth="1"/>
    <col min="13070" max="13070" width="1.6328125" style="52" customWidth="1"/>
    <col min="13071" max="13071" width="13.6328125" style="52" customWidth="1"/>
    <col min="13072" max="13072" width="1.6328125" style="52" customWidth="1"/>
    <col min="13073" max="13073" width="14.6328125" style="52" customWidth="1"/>
    <col min="13074" max="13074" width="14.36328125" style="52" bestFit="1" customWidth="1"/>
    <col min="13075" max="13312" width="9.36328125" style="52"/>
    <col min="13313" max="13313" width="0.453125" style="52" customWidth="1"/>
    <col min="13314" max="13317" width="1.6328125" style="52" customWidth="1"/>
    <col min="13318" max="13318" width="56.36328125" style="52" customWidth="1"/>
    <col min="13319" max="13319" width="15" style="52" customWidth="1"/>
    <col min="13320" max="13320" width="1.6328125" style="52" customWidth="1"/>
    <col min="13321" max="13321" width="14.453125" style="52" customWidth="1"/>
    <col min="13322" max="13322" width="1.6328125" style="52" customWidth="1"/>
    <col min="13323" max="13323" width="14.36328125" style="52" customWidth="1"/>
    <col min="13324" max="13324" width="1.6328125" style="52" customWidth="1"/>
    <col min="13325" max="13325" width="14.54296875" style="52" customWidth="1"/>
    <col min="13326" max="13326" width="1.6328125" style="52" customWidth="1"/>
    <col min="13327" max="13327" width="13.6328125" style="52" customWidth="1"/>
    <col min="13328" max="13328" width="1.6328125" style="52" customWidth="1"/>
    <col min="13329" max="13329" width="14.6328125" style="52" customWidth="1"/>
    <col min="13330" max="13330" width="14.36328125" style="52" bestFit="1" customWidth="1"/>
    <col min="13331" max="13568" width="9.36328125" style="52"/>
    <col min="13569" max="13569" width="0.453125" style="52" customWidth="1"/>
    <col min="13570" max="13573" width="1.6328125" style="52" customWidth="1"/>
    <col min="13574" max="13574" width="56.36328125" style="52" customWidth="1"/>
    <col min="13575" max="13575" width="15" style="52" customWidth="1"/>
    <col min="13576" max="13576" width="1.6328125" style="52" customWidth="1"/>
    <col min="13577" max="13577" width="14.453125" style="52" customWidth="1"/>
    <col min="13578" max="13578" width="1.6328125" style="52" customWidth="1"/>
    <col min="13579" max="13579" width="14.36328125" style="52" customWidth="1"/>
    <col min="13580" max="13580" width="1.6328125" style="52" customWidth="1"/>
    <col min="13581" max="13581" width="14.54296875" style="52" customWidth="1"/>
    <col min="13582" max="13582" width="1.6328125" style="52" customWidth="1"/>
    <col min="13583" max="13583" width="13.6328125" style="52" customWidth="1"/>
    <col min="13584" max="13584" width="1.6328125" style="52" customWidth="1"/>
    <col min="13585" max="13585" width="14.6328125" style="52" customWidth="1"/>
    <col min="13586" max="13586" width="14.36328125" style="52" bestFit="1" customWidth="1"/>
    <col min="13587" max="13824" width="9.36328125" style="52"/>
    <col min="13825" max="13825" width="0.453125" style="52" customWidth="1"/>
    <col min="13826" max="13829" width="1.6328125" style="52" customWidth="1"/>
    <col min="13830" max="13830" width="56.36328125" style="52" customWidth="1"/>
    <col min="13831" max="13831" width="15" style="52" customWidth="1"/>
    <col min="13832" max="13832" width="1.6328125" style="52" customWidth="1"/>
    <col min="13833" max="13833" width="14.453125" style="52" customWidth="1"/>
    <col min="13834" max="13834" width="1.6328125" style="52" customWidth="1"/>
    <col min="13835" max="13835" width="14.36328125" style="52" customWidth="1"/>
    <col min="13836" max="13836" width="1.6328125" style="52" customWidth="1"/>
    <col min="13837" max="13837" width="14.54296875" style="52" customWidth="1"/>
    <col min="13838" max="13838" width="1.6328125" style="52" customWidth="1"/>
    <col min="13839" max="13839" width="13.6328125" style="52" customWidth="1"/>
    <col min="13840" max="13840" width="1.6328125" style="52" customWidth="1"/>
    <col min="13841" max="13841" width="14.6328125" style="52" customWidth="1"/>
    <col min="13842" max="13842" width="14.36328125" style="52" bestFit="1" customWidth="1"/>
    <col min="13843" max="14080" width="9.36328125" style="52"/>
    <col min="14081" max="14081" width="0.453125" style="52" customWidth="1"/>
    <col min="14082" max="14085" width="1.6328125" style="52" customWidth="1"/>
    <col min="14086" max="14086" width="56.36328125" style="52" customWidth="1"/>
    <col min="14087" max="14087" width="15" style="52" customWidth="1"/>
    <col min="14088" max="14088" width="1.6328125" style="52" customWidth="1"/>
    <col min="14089" max="14089" width="14.453125" style="52" customWidth="1"/>
    <col min="14090" max="14090" width="1.6328125" style="52" customWidth="1"/>
    <col min="14091" max="14091" width="14.36328125" style="52" customWidth="1"/>
    <col min="14092" max="14092" width="1.6328125" style="52" customWidth="1"/>
    <col min="14093" max="14093" width="14.54296875" style="52" customWidth="1"/>
    <col min="14094" max="14094" width="1.6328125" style="52" customWidth="1"/>
    <col min="14095" max="14095" width="13.6328125" style="52" customWidth="1"/>
    <col min="14096" max="14096" width="1.6328125" style="52" customWidth="1"/>
    <col min="14097" max="14097" width="14.6328125" style="52" customWidth="1"/>
    <col min="14098" max="14098" width="14.36328125" style="52" bestFit="1" customWidth="1"/>
    <col min="14099" max="14336" width="9.36328125" style="52"/>
    <col min="14337" max="14337" width="0.453125" style="52" customWidth="1"/>
    <col min="14338" max="14341" width="1.6328125" style="52" customWidth="1"/>
    <col min="14342" max="14342" width="56.36328125" style="52" customWidth="1"/>
    <col min="14343" max="14343" width="15" style="52" customWidth="1"/>
    <col min="14344" max="14344" width="1.6328125" style="52" customWidth="1"/>
    <col min="14345" max="14345" width="14.453125" style="52" customWidth="1"/>
    <col min="14346" max="14346" width="1.6328125" style="52" customWidth="1"/>
    <col min="14347" max="14347" width="14.36328125" style="52" customWidth="1"/>
    <col min="14348" max="14348" width="1.6328125" style="52" customWidth="1"/>
    <col min="14349" max="14349" width="14.54296875" style="52" customWidth="1"/>
    <col min="14350" max="14350" width="1.6328125" style="52" customWidth="1"/>
    <col min="14351" max="14351" width="13.6328125" style="52" customWidth="1"/>
    <col min="14352" max="14352" width="1.6328125" style="52" customWidth="1"/>
    <col min="14353" max="14353" width="14.6328125" style="52" customWidth="1"/>
    <col min="14354" max="14354" width="14.36328125" style="52" bestFit="1" customWidth="1"/>
    <col min="14355" max="14592" width="9.36328125" style="52"/>
    <col min="14593" max="14593" width="0.453125" style="52" customWidth="1"/>
    <col min="14594" max="14597" width="1.6328125" style="52" customWidth="1"/>
    <col min="14598" max="14598" width="56.36328125" style="52" customWidth="1"/>
    <col min="14599" max="14599" width="15" style="52" customWidth="1"/>
    <col min="14600" max="14600" width="1.6328125" style="52" customWidth="1"/>
    <col min="14601" max="14601" width="14.453125" style="52" customWidth="1"/>
    <col min="14602" max="14602" width="1.6328125" style="52" customWidth="1"/>
    <col min="14603" max="14603" width="14.36328125" style="52" customWidth="1"/>
    <col min="14604" max="14604" width="1.6328125" style="52" customWidth="1"/>
    <col min="14605" max="14605" width="14.54296875" style="52" customWidth="1"/>
    <col min="14606" max="14606" width="1.6328125" style="52" customWidth="1"/>
    <col min="14607" max="14607" width="13.6328125" style="52" customWidth="1"/>
    <col min="14608" max="14608" width="1.6328125" style="52" customWidth="1"/>
    <col min="14609" max="14609" width="14.6328125" style="52" customWidth="1"/>
    <col min="14610" max="14610" width="14.36328125" style="52" bestFit="1" customWidth="1"/>
    <col min="14611" max="14848" width="9.36328125" style="52"/>
    <col min="14849" max="14849" width="0.453125" style="52" customWidth="1"/>
    <col min="14850" max="14853" width="1.6328125" style="52" customWidth="1"/>
    <col min="14854" max="14854" width="56.36328125" style="52" customWidth="1"/>
    <col min="14855" max="14855" width="15" style="52" customWidth="1"/>
    <col min="14856" max="14856" width="1.6328125" style="52" customWidth="1"/>
    <col min="14857" max="14857" width="14.453125" style="52" customWidth="1"/>
    <col min="14858" max="14858" width="1.6328125" style="52" customWidth="1"/>
    <col min="14859" max="14859" width="14.36328125" style="52" customWidth="1"/>
    <col min="14860" max="14860" width="1.6328125" style="52" customWidth="1"/>
    <col min="14861" max="14861" width="14.54296875" style="52" customWidth="1"/>
    <col min="14862" max="14862" width="1.6328125" style="52" customWidth="1"/>
    <col min="14863" max="14863" width="13.6328125" style="52" customWidth="1"/>
    <col min="14864" max="14864" width="1.6328125" style="52" customWidth="1"/>
    <col min="14865" max="14865" width="14.6328125" style="52" customWidth="1"/>
    <col min="14866" max="14866" width="14.36328125" style="52" bestFit="1" customWidth="1"/>
    <col min="14867" max="15104" width="9.36328125" style="52"/>
    <col min="15105" max="15105" width="0.453125" style="52" customWidth="1"/>
    <col min="15106" max="15109" width="1.6328125" style="52" customWidth="1"/>
    <col min="15110" max="15110" width="56.36328125" style="52" customWidth="1"/>
    <col min="15111" max="15111" width="15" style="52" customWidth="1"/>
    <col min="15112" max="15112" width="1.6328125" style="52" customWidth="1"/>
    <col min="15113" max="15113" width="14.453125" style="52" customWidth="1"/>
    <col min="15114" max="15114" width="1.6328125" style="52" customWidth="1"/>
    <col min="15115" max="15115" width="14.36328125" style="52" customWidth="1"/>
    <col min="15116" max="15116" width="1.6328125" style="52" customWidth="1"/>
    <col min="15117" max="15117" width="14.54296875" style="52" customWidth="1"/>
    <col min="15118" max="15118" width="1.6328125" style="52" customWidth="1"/>
    <col min="15119" max="15119" width="13.6328125" style="52" customWidth="1"/>
    <col min="15120" max="15120" width="1.6328125" style="52" customWidth="1"/>
    <col min="15121" max="15121" width="14.6328125" style="52" customWidth="1"/>
    <col min="15122" max="15122" width="14.36328125" style="52" bestFit="1" customWidth="1"/>
    <col min="15123" max="15360" width="9.36328125" style="52"/>
    <col min="15361" max="15361" width="0.453125" style="52" customWidth="1"/>
    <col min="15362" max="15365" width="1.6328125" style="52" customWidth="1"/>
    <col min="15366" max="15366" width="56.36328125" style="52" customWidth="1"/>
    <col min="15367" max="15367" width="15" style="52" customWidth="1"/>
    <col min="15368" max="15368" width="1.6328125" style="52" customWidth="1"/>
    <col min="15369" max="15369" width="14.453125" style="52" customWidth="1"/>
    <col min="15370" max="15370" width="1.6328125" style="52" customWidth="1"/>
    <col min="15371" max="15371" width="14.36328125" style="52" customWidth="1"/>
    <col min="15372" max="15372" width="1.6328125" style="52" customWidth="1"/>
    <col min="15373" max="15373" width="14.54296875" style="52" customWidth="1"/>
    <col min="15374" max="15374" width="1.6328125" style="52" customWidth="1"/>
    <col min="15375" max="15375" width="13.6328125" style="52" customWidth="1"/>
    <col min="15376" max="15376" width="1.6328125" style="52" customWidth="1"/>
    <col min="15377" max="15377" width="14.6328125" style="52" customWidth="1"/>
    <col min="15378" max="15378" width="14.36328125" style="52" bestFit="1" customWidth="1"/>
    <col min="15379" max="15616" width="9.36328125" style="52"/>
    <col min="15617" max="15617" width="0.453125" style="52" customWidth="1"/>
    <col min="15618" max="15621" width="1.6328125" style="52" customWidth="1"/>
    <col min="15622" max="15622" width="56.36328125" style="52" customWidth="1"/>
    <col min="15623" max="15623" width="15" style="52" customWidth="1"/>
    <col min="15624" max="15624" width="1.6328125" style="52" customWidth="1"/>
    <col min="15625" max="15625" width="14.453125" style="52" customWidth="1"/>
    <col min="15626" max="15626" width="1.6328125" style="52" customWidth="1"/>
    <col min="15627" max="15627" width="14.36328125" style="52" customWidth="1"/>
    <col min="15628" max="15628" width="1.6328125" style="52" customWidth="1"/>
    <col min="15629" max="15629" width="14.54296875" style="52" customWidth="1"/>
    <col min="15630" max="15630" width="1.6328125" style="52" customWidth="1"/>
    <col min="15631" max="15631" width="13.6328125" style="52" customWidth="1"/>
    <col min="15632" max="15632" width="1.6328125" style="52" customWidth="1"/>
    <col min="15633" max="15633" width="14.6328125" style="52" customWidth="1"/>
    <col min="15634" max="15634" width="14.36328125" style="52" bestFit="1" customWidth="1"/>
    <col min="15635" max="15872" width="9.36328125" style="52"/>
    <col min="15873" max="15873" width="0.453125" style="52" customWidth="1"/>
    <col min="15874" max="15877" width="1.6328125" style="52" customWidth="1"/>
    <col min="15878" max="15878" width="56.36328125" style="52" customWidth="1"/>
    <col min="15879" max="15879" width="15" style="52" customWidth="1"/>
    <col min="15880" max="15880" width="1.6328125" style="52" customWidth="1"/>
    <col min="15881" max="15881" width="14.453125" style="52" customWidth="1"/>
    <col min="15882" max="15882" width="1.6328125" style="52" customWidth="1"/>
    <col min="15883" max="15883" width="14.36328125" style="52" customWidth="1"/>
    <col min="15884" max="15884" width="1.6328125" style="52" customWidth="1"/>
    <col min="15885" max="15885" width="14.54296875" style="52" customWidth="1"/>
    <col min="15886" max="15886" width="1.6328125" style="52" customWidth="1"/>
    <col min="15887" max="15887" width="13.6328125" style="52" customWidth="1"/>
    <col min="15888" max="15888" width="1.6328125" style="52" customWidth="1"/>
    <col min="15889" max="15889" width="14.6328125" style="52" customWidth="1"/>
    <col min="15890" max="15890" width="14.36328125" style="52" bestFit="1" customWidth="1"/>
    <col min="15891" max="16128" width="9.36328125" style="52"/>
    <col min="16129" max="16129" width="0.453125" style="52" customWidth="1"/>
    <col min="16130" max="16133" width="1.6328125" style="52" customWidth="1"/>
    <col min="16134" max="16134" width="56.36328125" style="52" customWidth="1"/>
    <col min="16135" max="16135" width="15" style="52" customWidth="1"/>
    <col min="16136" max="16136" width="1.6328125" style="52" customWidth="1"/>
    <col min="16137" max="16137" width="14.453125" style="52" customWidth="1"/>
    <col min="16138" max="16138" width="1.6328125" style="52" customWidth="1"/>
    <col min="16139" max="16139" width="14.36328125" style="52" customWidth="1"/>
    <col min="16140" max="16140" width="1.6328125" style="52" customWidth="1"/>
    <col min="16141" max="16141" width="14.54296875" style="52" customWidth="1"/>
    <col min="16142" max="16142" width="1.6328125" style="52" customWidth="1"/>
    <col min="16143" max="16143" width="13.6328125" style="52" customWidth="1"/>
    <col min="16144" max="16144" width="1.6328125" style="52" customWidth="1"/>
    <col min="16145" max="16145" width="14.6328125" style="52" customWidth="1"/>
    <col min="16146" max="16146" width="14.36328125" style="52" bestFit="1" customWidth="1"/>
    <col min="16147" max="16384" width="9.36328125" style="52"/>
  </cols>
  <sheetData>
    <row r="1" spans="1:20" ht="21" customHeight="1" x14ac:dyDescent="0.3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49"/>
      <c r="S1" s="50"/>
      <c r="T1" s="51"/>
    </row>
    <row r="2" spans="1:20" ht="21" customHeight="1" x14ac:dyDescent="0.3">
      <c r="A2" s="132" t="s">
        <v>56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49"/>
      <c r="S2" s="50"/>
      <c r="T2" s="51"/>
    </row>
    <row r="3" spans="1:20" ht="21" customHeight="1" x14ac:dyDescent="0.3">
      <c r="A3" s="132" t="s">
        <v>57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49"/>
      <c r="S3" s="50"/>
      <c r="T3" s="51"/>
    </row>
    <row r="4" spans="1:20" ht="21" customHeight="1" x14ac:dyDescent="0.3">
      <c r="A4" s="132" t="s">
        <v>41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49"/>
      <c r="S4" s="50"/>
      <c r="T4" s="51"/>
    </row>
    <row r="5" spans="1:20" ht="18.75" customHeight="1" x14ac:dyDescent="0.25">
      <c r="G5" s="53"/>
      <c r="I5" s="53"/>
      <c r="M5" s="53"/>
      <c r="N5" s="54"/>
      <c r="O5" s="53"/>
      <c r="P5" s="54"/>
      <c r="Q5" s="55" t="s">
        <v>17</v>
      </c>
    </row>
    <row r="6" spans="1:20" ht="18.75" customHeight="1" x14ac:dyDescent="0.3">
      <c r="G6" s="133" t="s">
        <v>1</v>
      </c>
      <c r="H6" s="133"/>
      <c r="I6" s="133"/>
      <c r="J6" s="133"/>
      <c r="K6" s="133"/>
      <c r="L6" s="58"/>
      <c r="M6" s="133" t="s">
        <v>30</v>
      </c>
      <c r="N6" s="133"/>
      <c r="O6" s="133"/>
      <c r="P6" s="133"/>
      <c r="Q6" s="133"/>
    </row>
    <row r="7" spans="1:20" ht="18.75" customHeight="1" x14ac:dyDescent="0.3">
      <c r="G7" s="59" t="s">
        <v>54</v>
      </c>
      <c r="H7" s="60"/>
      <c r="I7" s="61" t="s">
        <v>58</v>
      </c>
      <c r="J7" s="60"/>
      <c r="K7" s="59" t="s">
        <v>59</v>
      </c>
      <c r="M7" s="59" t="s">
        <v>54</v>
      </c>
      <c r="N7" s="60"/>
      <c r="O7" s="61" t="s">
        <v>58</v>
      </c>
      <c r="P7" s="60"/>
      <c r="Q7" s="59" t="s">
        <v>59</v>
      </c>
    </row>
    <row r="8" spans="1:20" ht="13.5" customHeight="1" x14ac:dyDescent="0.3">
      <c r="G8" s="62"/>
      <c r="H8" s="60"/>
      <c r="I8" s="62"/>
      <c r="J8" s="60"/>
      <c r="K8" s="62"/>
      <c r="M8" s="62"/>
      <c r="N8" s="60"/>
      <c r="O8" s="62"/>
      <c r="P8" s="60"/>
      <c r="Q8" s="62"/>
    </row>
    <row r="9" spans="1:20" ht="19.75" customHeight="1" x14ac:dyDescent="0.25">
      <c r="B9" s="52" t="s">
        <v>60</v>
      </c>
      <c r="G9" s="63">
        <v>35820736</v>
      </c>
      <c r="I9" s="63">
        <v>31937243</v>
      </c>
      <c r="K9" s="64">
        <v>28855162</v>
      </c>
      <c r="M9" s="65">
        <v>26726404</v>
      </c>
      <c r="O9" s="65">
        <v>23498346</v>
      </c>
      <c r="Q9" s="66">
        <v>21111565</v>
      </c>
    </row>
    <row r="10" spans="1:20" ht="19.75" customHeight="1" x14ac:dyDescent="0.25">
      <c r="B10" s="52" t="s">
        <v>61</v>
      </c>
      <c r="G10" s="63">
        <v>9324757</v>
      </c>
      <c r="I10" s="63">
        <v>8411429</v>
      </c>
      <c r="K10" s="64">
        <v>8149823</v>
      </c>
      <c r="L10" s="67"/>
      <c r="M10" s="65">
        <v>6751514</v>
      </c>
      <c r="O10" s="65">
        <v>5767643</v>
      </c>
      <c r="Q10" s="66">
        <v>5373953</v>
      </c>
    </row>
    <row r="11" spans="1:20" ht="19.75" customHeight="1" x14ac:dyDescent="0.25">
      <c r="C11" s="52" t="s">
        <v>62</v>
      </c>
      <c r="G11" s="68">
        <f>G9-G10</f>
        <v>26495979</v>
      </c>
      <c r="I11" s="68">
        <f>I9-I10</f>
        <v>23525814</v>
      </c>
      <c r="K11" s="68">
        <f>K9-K10</f>
        <v>20705339</v>
      </c>
      <c r="M11" s="69">
        <f>M9-M10</f>
        <v>19974890</v>
      </c>
      <c r="O11" s="69">
        <f>O9-O10</f>
        <v>17730703</v>
      </c>
      <c r="Q11" s="69">
        <f>Q9-Q10</f>
        <v>15737612</v>
      </c>
    </row>
    <row r="12" spans="1:20" ht="19.75" customHeight="1" x14ac:dyDescent="0.25">
      <c r="B12" s="52" t="s">
        <v>63</v>
      </c>
      <c r="G12" s="63">
        <v>10294044</v>
      </c>
      <c r="I12" s="63">
        <v>9966495</v>
      </c>
      <c r="K12" s="64">
        <v>9727190</v>
      </c>
      <c r="M12" s="65">
        <v>7575567</v>
      </c>
      <c r="O12" s="65">
        <v>7240761</v>
      </c>
      <c r="Q12" s="66">
        <v>6836120</v>
      </c>
    </row>
    <row r="13" spans="1:20" ht="19.75" customHeight="1" x14ac:dyDescent="0.25">
      <c r="B13" s="52" t="s">
        <v>64</v>
      </c>
      <c r="G13" s="63">
        <v>3428054</v>
      </c>
      <c r="I13" s="63">
        <v>3240127</v>
      </c>
      <c r="K13" s="64">
        <v>2354310</v>
      </c>
      <c r="M13" s="65">
        <v>2963893</v>
      </c>
      <c r="O13" s="65">
        <v>2731320</v>
      </c>
      <c r="Q13" s="66">
        <v>1895868</v>
      </c>
    </row>
    <row r="14" spans="1:20" ht="19.75" customHeight="1" x14ac:dyDescent="0.25">
      <c r="C14" s="52" t="s">
        <v>65</v>
      </c>
      <c r="G14" s="68">
        <f>G12-G13</f>
        <v>6865990</v>
      </c>
      <c r="I14" s="68">
        <f>I12-I13</f>
        <v>6726368</v>
      </c>
      <c r="K14" s="68">
        <f>K12-K13</f>
        <v>7372880</v>
      </c>
      <c r="M14" s="69">
        <f>M12-M13</f>
        <v>4611674</v>
      </c>
      <c r="O14" s="69">
        <f>O12-O13</f>
        <v>4509441</v>
      </c>
      <c r="Q14" s="69">
        <f>Q12-Q13</f>
        <v>4940252</v>
      </c>
    </row>
    <row r="15" spans="1:20" ht="19.75" customHeight="1" x14ac:dyDescent="0.25">
      <c r="B15" s="52" t="s">
        <v>66</v>
      </c>
      <c r="G15" s="70"/>
      <c r="I15" s="70"/>
      <c r="K15" s="70"/>
      <c r="M15" s="71"/>
      <c r="O15" s="71"/>
      <c r="Q15" s="71"/>
    </row>
    <row r="16" spans="1:20" ht="19.75" customHeight="1" x14ac:dyDescent="0.25">
      <c r="C16" s="52" t="s">
        <v>67</v>
      </c>
      <c r="G16" s="63">
        <v>2328758</v>
      </c>
      <c r="I16" s="63">
        <v>3435470</v>
      </c>
      <c r="K16" s="64">
        <v>5029667</v>
      </c>
      <c r="M16" s="63">
        <v>1579973</v>
      </c>
      <c r="O16" s="63">
        <v>3016476</v>
      </c>
      <c r="Q16" s="64">
        <v>4533791</v>
      </c>
    </row>
    <row r="17" spans="2:17" ht="19.75" customHeight="1" x14ac:dyDescent="0.25">
      <c r="B17" s="52" t="s">
        <v>68</v>
      </c>
      <c r="G17" s="72">
        <v>-55453</v>
      </c>
      <c r="I17" s="72">
        <v>-823461</v>
      </c>
      <c r="K17" s="64">
        <v>164851</v>
      </c>
      <c r="M17" s="72">
        <v>-64973</v>
      </c>
      <c r="O17" s="72">
        <v>-823461</v>
      </c>
      <c r="Q17" s="64">
        <v>9901</v>
      </c>
    </row>
    <row r="18" spans="2:17" ht="19.75" customHeight="1" x14ac:dyDescent="0.25">
      <c r="B18" s="52" t="s">
        <v>69</v>
      </c>
      <c r="G18" s="63">
        <v>48117</v>
      </c>
      <c r="I18" s="63">
        <v>41415</v>
      </c>
      <c r="K18" s="64">
        <v>116972</v>
      </c>
      <c r="M18" s="65">
        <v>0</v>
      </c>
      <c r="O18" s="65">
        <v>0</v>
      </c>
      <c r="Q18" s="66">
        <v>0</v>
      </c>
    </row>
    <row r="19" spans="2:17" ht="19.75" customHeight="1" x14ac:dyDescent="0.25">
      <c r="B19" s="52" t="s">
        <v>70</v>
      </c>
      <c r="C19" s="73"/>
      <c r="D19" s="73"/>
      <c r="E19" s="73"/>
      <c r="F19" s="73"/>
      <c r="G19" s="63">
        <v>265061</v>
      </c>
      <c r="I19" s="63">
        <v>98595</v>
      </c>
      <c r="K19" s="64">
        <v>93288</v>
      </c>
      <c r="M19" s="65">
        <v>221774</v>
      </c>
      <c r="O19" s="65">
        <v>71091</v>
      </c>
      <c r="Q19" s="66">
        <v>81036</v>
      </c>
    </row>
    <row r="20" spans="2:17" ht="19.75" customHeight="1" x14ac:dyDescent="0.25">
      <c r="B20" s="52" t="s">
        <v>71</v>
      </c>
      <c r="C20" s="73"/>
      <c r="D20" s="73"/>
      <c r="E20" s="73"/>
      <c r="F20" s="73"/>
      <c r="G20" s="63">
        <v>488830</v>
      </c>
      <c r="I20" s="63">
        <v>910440</v>
      </c>
      <c r="K20" s="64">
        <v>641190</v>
      </c>
      <c r="M20" s="65">
        <v>1047724</v>
      </c>
      <c r="O20" s="65">
        <v>4436283</v>
      </c>
      <c r="Q20" s="66">
        <v>1199994</v>
      </c>
    </row>
    <row r="21" spans="2:17" ht="19.75" customHeight="1" x14ac:dyDescent="0.25">
      <c r="B21" s="52" t="s">
        <v>72</v>
      </c>
      <c r="G21" s="74">
        <v>269507</v>
      </c>
      <c r="I21" s="74">
        <v>277559</v>
      </c>
      <c r="K21" s="75">
        <v>306080</v>
      </c>
      <c r="M21" s="76">
        <v>89546</v>
      </c>
      <c r="O21" s="76">
        <v>112602</v>
      </c>
      <c r="Q21" s="77">
        <v>137722</v>
      </c>
    </row>
    <row r="22" spans="2:17" ht="19.75" customHeight="1" x14ac:dyDescent="0.25">
      <c r="C22" s="52" t="s">
        <v>73</v>
      </c>
      <c r="G22" s="68">
        <f>G11+G14+SUM(G16:G21)</f>
        <v>36706789</v>
      </c>
      <c r="I22" s="68">
        <f>I11+I14+SUM(I16:I21)</f>
        <v>34192200</v>
      </c>
      <c r="K22" s="68">
        <f>K11+K14+SUM(K16:K21)</f>
        <v>34430267</v>
      </c>
      <c r="M22" s="69">
        <f>M11+M14+SUM(M16:M21)</f>
        <v>27460608</v>
      </c>
      <c r="O22" s="69">
        <f>O11+O14+SUM(O16:O21)</f>
        <v>29053135</v>
      </c>
      <c r="Q22" s="69">
        <f>Q11+Q14+SUM(Q16:Q21)</f>
        <v>26640308</v>
      </c>
    </row>
    <row r="23" spans="2:17" ht="19.75" customHeight="1" x14ac:dyDescent="0.25">
      <c r="B23" s="52" t="s">
        <v>74</v>
      </c>
      <c r="G23" s="63"/>
      <c r="I23" s="63"/>
      <c r="K23" s="63"/>
      <c r="M23" s="65"/>
      <c r="O23" s="65"/>
      <c r="Q23" s="65"/>
    </row>
    <row r="24" spans="2:17" ht="19.75" customHeight="1" x14ac:dyDescent="0.25">
      <c r="C24" s="52" t="s">
        <v>75</v>
      </c>
      <c r="G24" s="65">
        <v>8884884</v>
      </c>
      <c r="I24" s="65">
        <v>8311814</v>
      </c>
      <c r="K24" s="66">
        <v>8805301</v>
      </c>
      <c r="M24" s="65">
        <v>6228040</v>
      </c>
      <c r="O24" s="65">
        <v>5942394</v>
      </c>
      <c r="Q24" s="66">
        <v>6370363</v>
      </c>
    </row>
    <row r="25" spans="2:17" ht="19.75" customHeight="1" x14ac:dyDescent="0.25">
      <c r="C25" s="52" t="s">
        <v>76</v>
      </c>
      <c r="G25" s="63">
        <v>57285</v>
      </c>
      <c r="I25" s="63">
        <v>93808</v>
      </c>
      <c r="K25" s="64">
        <v>46686</v>
      </c>
      <c r="M25" s="65">
        <v>17250</v>
      </c>
      <c r="O25" s="65">
        <v>53395</v>
      </c>
      <c r="Q25" s="66">
        <v>16350</v>
      </c>
    </row>
    <row r="26" spans="2:17" ht="19.75" customHeight="1" x14ac:dyDescent="0.25">
      <c r="C26" s="52" t="s">
        <v>77</v>
      </c>
      <c r="G26" s="63">
        <v>3287525</v>
      </c>
      <c r="I26" s="63">
        <v>3847476</v>
      </c>
      <c r="K26" s="64">
        <v>2853790</v>
      </c>
      <c r="M26" s="65">
        <v>2415760</v>
      </c>
      <c r="O26" s="65">
        <v>2966992</v>
      </c>
      <c r="Q26" s="66">
        <v>2051644</v>
      </c>
    </row>
    <row r="27" spans="2:17" ht="19.75" customHeight="1" x14ac:dyDescent="0.25">
      <c r="C27" s="52" t="s">
        <v>78</v>
      </c>
      <c r="G27" s="63">
        <v>917286</v>
      </c>
      <c r="I27" s="63">
        <v>934843</v>
      </c>
      <c r="K27" s="64">
        <v>780472</v>
      </c>
      <c r="M27" s="65">
        <v>893776</v>
      </c>
      <c r="O27" s="65">
        <v>887600</v>
      </c>
      <c r="Q27" s="66">
        <v>765393</v>
      </c>
    </row>
    <row r="28" spans="2:17" ht="19.75" customHeight="1" x14ac:dyDescent="0.25">
      <c r="C28" s="52" t="s">
        <v>19</v>
      </c>
      <c r="G28" s="74">
        <v>3859045</v>
      </c>
      <c r="I28" s="74">
        <v>4246811</v>
      </c>
      <c r="K28" s="75">
        <v>3393030</v>
      </c>
      <c r="M28" s="76">
        <v>2486521</v>
      </c>
      <c r="O28" s="76">
        <v>2802757</v>
      </c>
      <c r="Q28" s="77">
        <v>2086391</v>
      </c>
    </row>
    <row r="29" spans="2:17" ht="19.75" customHeight="1" x14ac:dyDescent="0.25">
      <c r="E29" s="52" t="s">
        <v>79</v>
      </c>
      <c r="G29" s="68">
        <f>SUM(G24:G28)</f>
        <v>17006025</v>
      </c>
      <c r="I29" s="68">
        <f>SUM(I24:I28)</f>
        <v>17434752</v>
      </c>
      <c r="K29" s="68">
        <f>SUM(K24:K28)</f>
        <v>15879279</v>
      </c>
      <c r="M29" s="69">
        <f>SUM(M24:M28)</f>
        <v>12041347</v>
      </c>
      <c r="O29" s="69">
        <f>SUM(O24:O28)</f>
        <v>12653138</v>
      </c>
      <c r="Q29" s="69">
        <f>SUM(Q24:Q28)</f>
        <v>11290141</v>
      </c>
    </row>
    <row r="30" spans="2:17" ht="19.75" customHeight="1" x14ac:dyDescent="0.25">
      <c r="B30" s="52" t="s">
        <v>80</v>
      </c>
      <c r="G30" s="68">
        <v>9889262</v>
      </c>
      <c r="I30" s="68">
        <v>8353956</v>
      </c>
      <c r="K30" s="78">
        <v>9869540</v>
      </c>
      <c r="M30" s="69">
        <v>8829728</v>
      </c>
      <c r="O30" s="69">
        <v>7387254</v>
      </c>
      <c r="Q30" s="79">
        <v>7809403</v>
      </c>
    </row>
    <row r="31" spans="2:17" ht="19.75" customHeight="1" x14ac:dyDescent="0.25">
      <c r="B31" s="52" t="s">
        <v>81</v>
      </c>
      <c r="G31" s="63">
        <f>G22-G29-G30</f>
        <v>9811502</v>
      </c>
      <c r="I31" s="63">
        <f>I22-I29-I30</f>
        <v>8403492</v>
      </c>
      <c r="K31" s="63">
        <f>K22-K29-K30</f>
        <v>8681448</v>
      </c>
      <c r="M31" s="65">
        <f>M22-M29-M30</f>
        <v>6589533</v>
      </c>
      <c r="O31" s="65">
        <f>O22-O29-O30</f>
        <v>9012743</v>
      </c>
      <c r="Q31" s="65">
        <f>Q22-Q29-Q30</f>
        <v>7540764</v>
      </c>
    </row>
    <row r="32" spans="2:17" ht="19.75" customHeight="1" x14ac:dyDescent="0.25">
      <c r="B32" s="52" t="s">
        <v>82</v>
      </c>
      <c r="G32" s="76">
        <v>2031939</v>
      </c>
      <c r="I32" s="76">
        <v>1319467</v>
      </c>
      <c r="K32" s="77">
        <v>1662705</v>
      </c>
      <c r="M32" s="80">
        <v>1241034</v>
      </c>
      <c r="O32" s="80">
        <v>659006</v>
      </c>
      <c r="Q32" s="81">
        <v>1259208</v>
      </c>
    </row>
    <row r="33" spans="1:18" ht="19.75" customHeight="1" x14ac:dyDescent="0.25">
      <c r="A33" s="52" t="s">
        <v>83</v>
      </c>
      <c r="B33" s="52" t="s">
        <v>84</v>
      </c>
      <c r="G33" s="69">
        <f>G31-G32</f>
        <v>7779563</v>
      </c>
      <c r="I33" s="69">
        <f>I31-I32</f>
        <v>7084025</v>
      </c>
      <c r="K33" s="69">
        <f>K31-K32</f>
        <v>7018743</v>
      </c>
      <c r="M33" s="69">
        <f>M31-M32</f>
        <v>5348499</v>
      </c>
      <c r="O33" s="69">
        <f>O31-O32</f>
        <v>8353737</v>
      </c>
      <c r="Q33" s="69">
        <f>Q31-Q32</f>
        <v>6281556</v>
      </c>
    </row>
    <row r="34" spans="1:18" ht="19.75" customHeight="1" x14ac:dyDescent="0.25">
      <c r="B34" s="52" t="s">
        <v>85</v>
      </c>
      <c r="G34" s="70"/>
      <c r="I34" s="70"/>
      <c r="K34" s="70"/>
      <c r="M34" s="71"/>
      <c r="O34" s="71"/>
      <c r="Q34" s="71"/>
    </row>
    <row r="35" spans="1:18" ht="19.75" customHeight="1" x14ac:dyDescent="0.25">
      <c r="C35" s="52" t="s">
        <v>86</v>
      </c>
      <c r="G35" s="82"/>
      <c r="I35" s="82"/>
      <c r="K35" s="82"/>
      <c r="M35" s="82"/>
      <c r="O35" s="82"/>
      <c r="Q35" s="82"/>
    </row>
    <row r="36" spans="1:18" ht="19.75" customHeight="1" x14ac:dyDescent="0.25">
      <c r="E36" s="52" t="s">
        <v>87</v>
      </c>
      <c r="G36" s="82"/>
      <c r="I36" s="82"/>
      <c r="K36" s="82"/>
      <c r="M36" s="82"/>
      <c r="O36" s="82"/>
      <c r="Q36" s="82"/>
    </row>
    <row r="37" spans="1:18" ht="19.75" customHeight="1" x14ac:dyDescent="0.25">
      <c r="F37" s="52" t="s">
        <v>88</v>
      </c>
      <c r="G37" s="72">
        <v>-1755649</v>
      </c>
      <c r="I37" s="72">
        <v>-8162597</v>
      </c>
      <c r="K37" s="72">
        <v>-2067939</v>
      </c>
      <c r="M37" s="72">
        <v>-517862</v>
      </c>
      <c r="O37" s="72">
        <v>-6918987</v>
      </c>
      <c r="Q37" s="72">
        <v>-2337764</v>
      </c>
    </row>
    <row r="38" spans="1:18" ht="19.75" customHeight="1" x14ac:dyDescent="0.25">
      <c r="E38" s="52" t="s">
        <v>89</v>
      </c>
      <c r="G38" s="83">
        <v>1052691</v>
      </c>
      <c r="I38" s="72">
        <v>-1772110</v>
      </c>
      <c r="K38" s="72">
        <v>-97581</v>
      </c>
      <c r="M38" s="72">
        <v>1052691</v>
      </c>
      <c r="O38" s="72">
        <v>-1772110</v>
      </c>
      <c r="Q38" s="72">
        <v>-97581</v>
      </c>
    </row>
    <row r="39" spans="1:18" ht="19.75" customHeight="1" x14ac:dyDescent="0.25">
      <c r="E39" s="52" t="s">
        <v>90</v>
      </c>
      <c r="G39" s="63"/>
      <c r="I39" s="63"/>
      <c r="K39" s="64"/>
      <c r="M39" s="84"/>
      <c r="O39" s="84"/>
      <c r="Q39" s="84"/>
    </row>
    <row r="40" spans="1:18" ht="19.75" customHeight="1" x14ac:dyDescent="0.25">
      <c r="F40" s="52" t="s">
        <v>91</v>
      </c>
      <c r="G40" s="83">
        <v>9760886</v>
      </c>
      <c r="I40" s="83">
        <v>5323726</v>
      </c>
      <c r="K40" s="83">
        <v>12446341</v>
      </c>
      <c r="M40" s="83">
        <v>3382260</v>
      </c>
      <c r="O40" s="83">
        <v>2358201</v>
      </c>
      <c r="Q40" s="83">
        <v>2935576</v>
      </c>
      <c r="R40" s="85"/>
    </row>
    <row r="41" spans="1:18" ht="19.75" customHeight="1" x14ac:dyDescent="0.25">
      <c r="E41" s="52" t="s">
        <v>92</v>
      </c>
      <c r="G41" s="72">
        <v>-29</v>
      </c>
      <c r="I41" s="83">
        <v>0</v>
      </c>
      <c r="K41" s="83">
        <v>0</v>
      </c>
      <c r="M41" s="83">
        <v>0</v>
      </c>
      <c r="O41" s="83">
        <v>0</v>
      </c>
      <c r="Q41" s="83">
        <v>0</v>
      </c>
      <c r="R41" s="85"/>
    </row>
    <row r="42" spans="1:18" ht="19.75" customHeight="1" x14ac:dyDescent="0.25">
      <c r="E42" s="52" t="s">
        <v>93</v>
      </c>
      <c r="G42" s="86"/>
      <c r="I42" s="86"/>
      <c r="K42" s="87"/>
      <c r="M42" s="86"/>
      <c r="O42" s="86"/>
      <c r="Q42" s="87"/>
      <c r="R42" s="85"/>
    </row>
    <row r="43" spans="1:18" ht="19.75" customHeight="1" x14ac:dyDescent="0.25">
      <c r="F43" s="52" t="s">
        <v>94</v>
      </c>
      <c r="G43" s="83">
        <v>409025</v>
      </c>
      <c r="I43" s="83">
        <v>2220630</v>
      </c>
      <c r="K43" s="83">
        <v>313356</v>
      </c>
      <c r="M43" s="83">
        <v>137466</v>
      </c>
      <c r="O43" s="83">
        <v>1944597</v>
      </c>
      <c r="Q43" s="83">
        <v>377433</v>
      </c>
      <c r="R43" s="85"/>
    </row>
    <row r="44" spans="1:18" ht="19.75" customHeight="1" x14ac:dyDescent="0.25">
      <c r="C44" s="52" t="s">
        <v>95</v>
      </c>
      <c r="G44" s="88"/>
      <c r="I44" s="88"/>
      <c r="K44" s="88"/>
      <c r="M44" s="88"/>
      <c r="O44" s="88"/>
      <c r="Q44" s="88"/>
      <c r="R44" s="85"/>
    </row>
    <row r="45" spans="1:18" ht="19.75" customHeight="1" x14ac:dyDescent="0.25">
      <c r="E45" s="52" t="s">
        <v>96</v>
      </c>
      <c r="G45" s="88"/>
      <c r="I45" s="88"/>
      <c r="K45" s="88"/>
      <c r="M45" s="88"/>
      <c r="O45" s="88"/>
      <c r="Q45" s="88"/>
      <c r="R45" s="85"/>
    </row>
    <row r="46" spans="1:18" ht="19.75" customHeight="1" x14ac:dyDescent="0.25">
      <c r="F46" s="52" t="s">
        <v>97</v>
      </c>
      <c r="G46" s="83">
        <v>1463953</v>
      </c>
      <c r="I46" s="72">
        <v>-3701811</v>
      </c>
      <c r="K46" s="83">
        <v>4522104</v>
      </c>
      <c r="M46" s="83">
        <v>1380602</v>
      </c>
      <c r="O46" s="72">
        <v>-3666016</v>
      </c>
      <c r="Q46" s="83">
        <v>4466401</v>
      </c>
      <c r="R46" s="85"/>
    </row>
    <row r="47" spans="1:18" ht="19.75" customHeight="1" x14ac:dyDescent="0.25">
      <c r="E47" s="52" t="s">
        <v>98</v>
      </c>
      <c r="G47" s="88"/>
      <c r="I47" s="88"/>
      <c r="K47" s="88"/>
      <c r="M47" s="83"/>
      <c r="O47" s="89"/>
      <c r="Q47" s="90"/>
      <c r="R47" s="85"/>
    </row>
    <row r="48" spans="1:18" ht="19.75" customHeight="1" x14ac:dyDescent="0.25">
      <c r="F48" s="52" t="s">
        <v>99</v>
      </c>
      <c r="G48" s="83">
        <v>176997</v>
      </c>
      <c r="I48" s="72">
        <v>-15741</v>
      </c>
      <c r="K48" s="72">
        <v>-73872</v>
      </c>
      <c r="M48" s="83">
        <v>176997</v>
      </c>
      <c r="O48" s="72">
        <v>-15741</v>
      </c>
      <c r="Q48" s="72">
        <v>-73872</v>
      </c>
      <c r="R48" s="85"/>
    </row>
    <row r="49" spans="1:18" ht="19.75" customHeight="1" x14ac:dyDescent="0.25">
      <c r="E49" s="52" t="s">
        <v>100</v>
      </c>
      <c r="G49" s="83">
        <v>0</v>
      </c>
      <c r="I49" s="88">
        <v>-2450</v>
      </c>
      <c r="K49" s="91">
        <v>0</v>
      </c>
      <c r="M49" s="91">
        <v>0</v>
      </c>
      <c r="O49" s="91">
        <v>0</v>
      </c>
      <c r="Q49" s="91">
        <v>0</v>
      </c>
      <c r="R49" s="85"/>
    </row>
    <row r="50" spans="1:18" ht="19.75" customHeight="1" x14ac:dyDescent="0.25">
      <c r="E50" s="52" t="s">
        <v>101</v>
      </c>
      <c r="G50" s="83">
        <v>155</v>
      </c>
      <c r="I50" s="88">
        <v>-135</v>
      </c>
      <c r="K50" s="83">
        <v>54</v>
      </c>
      <c r="M50" s="91">
        <v>0</v>
      </c>
      <c r="O50" s="91">
        <v>0</v>
      </c>
      <c r="Q50" s="91">
        <v>0</v>
      </c>
      <c r="R50" s="85"/>
    </row>
    <row r="51" spans="1:18" ht="19.75" customHeight="1" x14ac:dyDescent="0.25">
      <c r="E51" s="52" t="s">
        <v>93</v>
      </c>
      <c r="G51" s="88"/>
      <c r="I51" s="88"/>
      <c r="K51" s="88"/>
      <c r="M51" s="88"/>
      <c r="O51" s="88"/>
      <c r="Q51" s="88"/>
      <c r="R51" s="85"/>
    </row>
    <row r="52" spans="1:18" ht="19.75" customHeight="1" x14ac:dyDescent="0.25">
      <c r="F52" s="52" t="s">
        <v>94</v>
      </c>
      <c r="G52" s="92">
        <v>-317599</v>
      </c>
      <c r="I52" s="93">
        <v>838062</v>
      </c>
      <c r="K52" s="92">
        <v>-893469</v>
      </c>
      <c r="M52" s="92">
        <v>-301315</v>
      </c>
      <c r="O52" s="93">
        <v>742177</v>
      </c>
      <c r="Q52" s="92">
        <v>-924828</v>
      </c>
      <c r="R52" s="85"/>
    </row>
    <row r="53" spans="1:18" ht="19.75" customHeight="1" x14ac:dyDescent="0.25">
      <c r="E53" s="52" t="s">
        <v>102</v>
      </c>
      <c r="F53" s="52" t="s">
        <v>103</v>
      </c>
      <c r="G53" s="94">
        <f>SUM(G35:G52)</f>
        <v>10790430</v>
      </c>
      <c r="I53" s="92">
        <f>SUM(I35:I52)</f>
        <v>-5272426</v>
      </c>
      <c r="K53" s="94">
        <f>SUM(K35:K52)</f>
        <v>14148994</v>
      </c>
      <c r="M53" s="94">
        <f>SUM(M35:M52)</f>
        <v>5310839</v>
      </c>
      <c r="O53" s="92">
        <f>SUM(O35:O52)</f>
        <v>-7327879</v>
      </c>
      <c r="Q53" s="94">
        <f>SUM(Q35:Q52)</f>
        <v>4345365</v>
      </c>
    </row>
    <row r="54" spans="1:18" ht="19.75" customHeight="1" thickBot="1" x14ac:dyDescent="0.3">
      <c r="A54" s="54" t="s">
        <v>104</v>
      </c>
      <c r="G54" s="95">
        <f>G33+G53</f>
        <v>18569993</v>
      </c>
      <c r="I54" s="95">
        <f>I33+I53</f>
        <v>1811599</v>
      </c>
      <c r="K54" s="95">
        <f>K33+K53</f>
        <v>21167737</v>
      </c>
      <c r="M54" s="95">
        <f>M33+M53</f>
        <v>10659338</v>
      </c>
      <c r="O54" s="95">
        <f>O33+O53</f>
        <v>1025858</v>
      </c>
      <c r="Q54" s="95">
        <f>Q33+Q53</f>
        <v>10626921</v>
      </c>
    </row>
    <row r="55" spans="1:18" ht="19.75" customHeight="1" thickTop="1" x14ac:dyDescent="0.25">
      <c r="A55" s="54" t="s">
        <v>105</v>
      </c>
      <c r="G55" s="63"/>
      <c r="I55" s="63"/>
      <c r="K55" s="63"/>
      <c r="M55" s="65"/>
      <c r="O55" s="65"/>
      <c r="Q55" s="65"/>
    </row>
    <row r="56" spans="1:18" ht="19.75" customHeight="1" x14ac:dyDescent="0.25">
      <c r="C56" s="52" t="s">
        <v>106</v>
      </c>
      <c r="G56" s="63">
        <f>G33-G57</f>
        <v>7656990</v>
      </c>
      <c r="I56" s="63">
        <f>I33-I57</f>
        <v>6961073</v>
      </c>
      <c r="K56" s="63">
        <f>K33-K57</f>
        <v>6909204</v>
      </c>
      <c r="M56" s="65">
        <f>M33-M57</f>
        <v>5348499</v>
      </c>
      <c r="O56" s="65">
        <f>O33-O57</f>
        <v>8353737</v>
      </c>
      <c r="Q56" s="65">
        <f>Q33-Q57</f>
        <v>6281556</v>
      </c>
    </row>
    <row r="57" spans="1:18" ht="19.75" customHeight="1" x14ac:dyDescent="0.25">
      <c r="C57" s="52" t="s">
        <v>107</v>
      </c>
      <c r="G57" s="63">
        <v>122573</v>
      </c>
      <c r="I57" s="63">
        <v>122952</v>
      </c>
      <c r="K57" s="64">
        <v>109539</v>
      </c>
      <c r="M57" s="65">
        <v>0</v>
      </c>
      <c r="O57" s="65">
        <v>0</v>
      </c>
      <c r="Q57" s="65">
        <v>0</v>
      </c>
    </row>
    <row r="58" spans="1:18" ht="19.75" customHeight="1" thickBot="1" x14ac:dyDescent="0.3">
      <c r="G58" s="96">
        <f>SUM(G56:G57)</f>
        <v>7779563</v>
      </c>
      <c r="I58" s="96">
        <f>SUM(I56:I57)</f>
        <v>7084025</v>
      </c>
      <c r="K58" s="96">
        <f>SUM(K56:K57)</f>
        <v>7018743</v>
      </c>
      <c r="M58" s="97">
        <f>SUM(M56:M57)</f>
        <v>5348499</v>
      </c>
      <c r="O58" s="97">
        <f>SUM(O56:O57)</f>
        <v>8353737</v>
      </c>
      <c r="Q58" s="97">
        <f>SUM(Q56:Q57)</f>
        <v>6281556</v>
      </c>
    </row>
    <row r="59" spans="1:18" ht="19.75" customHeight="1" thickTop="1" x14ac:dyDescent="0.25">
      <c r="A59" s="54" t="s">
        <v>108</v>
      </c>
      <c r="G59" s="63"/>
      <c r="I59" s="63"/>
      <c r="K59" s="63"/>
      <c r="M59" s="65"/>
      <c r="O59" s="65"/>
      <c r="Q59" s="65"/>
    </row>
    <row r="60" spans="1:18" ht="19.75" customHeight="1" x14ac:dyDescent="0.25">
      <c r="C60" s="52" t="s">
        <v>106</v>
      </c>
      <c r="G60" s="63">
        <f>G54-G61</f>
        <v>18399328</v>
      </c>
      <c r="I60" s="63">
        <f>I54-I61</f>
        <v>1671361</v>
      </c>
      <c r="K60" s="63">
        <f>K54-K61</f>
        <v>20976434</v>
      </c>
      <c r="M60" s="91">
        <f>M54-M61</f>
        <v>10659338</v>
      </c>
      <c r="O60" s="91">
        <f>O54-O61</f>
        <v>1025858</v>
      </c>
      <c r="Q60" s="91">
        <f>Q54-Q61</f>
        <v>10626921</v>
      </c>
    </row>
    <row r="61" spans="1:18" ht="19.75" customHeight="1" x14ac:dyDescent="0.25">
      <c r="C61" s="52" t="s">
        <v>107</v>
      </c>
      <c r="G61" s="63">
        <v>170665</v>
      </c>
      <c r="I61" s="63">
        <v>140238</v>
      </c>
      <c r="K61" s="64">
        <v>191303</v>
      </c>
      <c r="M61" s="65">
        <v>0</v>
      </c>
      <c r="O61" s="65">
        <v>0</v>
      </c>
      <c r="Q61" s="65">
        <v>0</v>
      </c>
    </row>
    <row r="62" spans="1:18" ht="19.75" customHeight="1" thickBot="1" x14ac:dyDescent="0.3">
      <c r="G62" s="96">
        <f>SUM(G60:G61)</f>
        <v>18569993</v>
      </c>
      <c r="I62" s="96">
        <f>SUM(I60:I61)</f>
        <v>1811599</v>
      </c>
      <c r="K62" s="96">
        <f>SUM(K60:K61)</f>
        <v>21167737</v>
      </c>
      <c r="M62" s="96">
        <f>SUM(M60:M61)</f>
        <v>10659338</v>
      </c>
      <c r="O62" s="96">
        <f>SUM(O60:O61)</f>
        <v>1025858</v>
      </c>
      <c r="Q62" s="96">
        <f>SUM(Q60:Q61)</f>
        <v>10626921</v>
      </c>
    </row>
    <row r="63" spans="1:18" ht="19.75" customHeight="1" thickTop="1" thickBot="1" x14ac:dyDescent="0.3">
      <c r="A63" s="54" t="s">
        <v>109</v>
      </c>
      <c r="G63" s="98">
        <f>G56/G65</f>
        <v>4.0113251849418727</v>
      </c>
      <c r="I63" s="98">
        <f>I56/I65</f>
        <v>3.6467498898547444</v>
      </c>
      <c r="K63" s="98">
        <f>K56/K65</f>
        <v>3.6195768850555021</v>
      </c>
      <c r="M63" s="99">
        <f>M56/M65</f>
        <v>2.8019585686198392</v>
      </c>
      <c r="O63" s="99">
        <f>O56/O65</f>
        <v>4.3763352983980353</v>
      </c>
      <c r="Q63" s="99">
        <f>Q56/Q65</f>
        <v>3.290766186637665</v>
      </c>
    </row>
    <row r="64" spans="1:18" ht="19.75" customHeight="1" thickTop="1" x14ac:dyDescent="0.25">
      <c r="A64" s="54" t="s">
        <v>110</v>
      </c>
      <c r="K64" s="100"/>
      <c r="Q64" s="100"/>
    </row>
    <row r="65" spans="1:17" ht="19.75" customHeight="1" thickBot="1" x14ac:dyDescent="0.3">
      <c r="A65" s="54"/>
      <c r="B65" s="54" t="s">
        <v>111</v>
      </c>
      <c r="C65" s="54"/>
      <c r="D65" s="54"/>
      <c r="G65" s="101">
        <v>1908843</v>
      </c>
      <c r="H65" s="102"/>
      <c r="I65" s="101">
        <v>1908843</v>
      </c>
      <c r="J65" s="102"/>
      <c r="K65" s="101">
        <v>1908843</v>
      </c>
      <c r="L65" s="102"/>
      <c r="M65" s="103">
        <v>1908843</v>
      </c>
      <c r="O65" s="103">
        <v>1908843</v>
      </c>
      <c r="Q65" s="103">
        <v>1908843</v>
      </c>
    </row>
    <row r="66" spans="1:17" ht="14.5" thickTop="1" x14ac:dyDescent="0.3">
      <c r="B66" s="47"/>
      <c r="Q66" s="100"/>
    </row>
    <row r="67" spans="1:17" ht="17" x14ac:dyDescent="0.25">
      <c r="B67" s="104"/>
    </row>
  </sheetData>
  <sheetProtection algorithmName="SHA-512" hashValue="il9XeKUc7MeQsukYeAPqkbqzuGZok30N/VuTJYfbJnnQjKPD6/BJsjW9o8Ed3o+peuXnbhOGUGrNS2J7d1j8zg==" saltValue="V33Liq+/zpGj7KjCYKRI+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F6E4-F62E-40DC-BD35-9947E0ED85FF}">
  <dimension ref="A1:O66"/>
  <sheetViews>
    <sheetView zoomScale="70" zoomScaleNormal="70" workbookViewId="0">
      <pane xSplit="6" ySplit="8" topLeftCell="G9" activePane="bottomRight" state="frozen"/>
      <selection activeCell="G63" sqref="G63"/>
      <selection pane="topRight" activeCell="G63" sqref="G63"/>
      <selection pane="bottomLeft" activeCell="G63" sqref="G63"/>
      <selection pane="bottomRight" sqref="A1:M1"/>
    </sheetView>
  </sheetViews>
  <sheetFormatPr defaultColWidth="9.36328125" defaultRowHeight="14" x14ac:dyDescent="0.25"/>
  <cols>
    <col min="1" max="1" width="0.453125" style="52" customWidth="1"/>
    <col min="2" max="5" width="1.6328125" style="52" customWidth="1"/>
    <col min="6" max="6" width="56.6328125" style="52" customWidth="1"/>
    <col min="7" max="7" width="14.6328125" style="100" customWidth="1"/>
    <col min="8" max="8" width="2.36328125" style="52" customWidth="1"/>
    <col min="9" max="9" width="14.6328125" style="52" customWidth="1"/>
    <col min="10" max="10" width="1.6328125" style="52" customWidth="1"/>
    <col min="11" max="11" width="14.6328125" style="100" customWidth="1"/>
    <col min="12" max="12" width="1.6328125" style="52" customWidth="1"/>
    <col min="13" max="13" width="14.6328125" style="52" customWidth="1"/>
    <col min="14" max="14" width="14.36328125" style="107" bestFit="1" customWidth="1"/>
    <col min="15" max="256" width="9.36328125" style="52"/>
    <col min="257" max="257" width="0.453125" style="52" customWidth="1"/>
    <col min="258" max="261" width="1.6328125" style="52" customWidth="1"/>
    <col min="262" max="262" width="56.6328125" style="52" customWidth="1"/>
    <col min="263" max="263" width="14.6328125" style="52" customWidth="1"/>
    <col min="264" max="264" width="2.36328125" style="52" customWidth="1"/>
    <col min="265" max="265" width="14.6328125" style="52" customWidth="1"/>
    <col min="266" max="266" width="1.6328125" style="52" customWidth="1"/>
    <col min="267" max="267" width="14.6328125" style="52" customWidth="1"/>
    <col min="268" max="268" width="1.6328125" style="52" customWidth="1"/>
    <col min="269" max="269" width="14.6328125" style="52" customWidth="1"/>
    <col min="270" max="270" width="14.36328125" style="52" bestFit="1" customWidth="1"/>
    <col min="271" max="512" width="9.36328125" style="52"/>
    <col min="513" max="513" width="0.453125" style="52" customWidth="1"/>
    <col min="514" max="517" width="1.6328125" style="52" customWidth="1"/>
    <col min="518" max="518" width="56.6328125" style="52" customWidth="1"/>
    <col min="519" max="519" width="14.6328125" style="52" customWidth="1"/>
    <col min="520" max="520" width="2.36328125" style="52" customWidth="1"/>
    <col min="521" max="521" width="14.6328125" style="52" customWidth="1"/>
    <col min="522" max="522" width="1.6328125" style="52" customWidth="1"/>
    <col min="523" max="523" width="14.6328125" style="52" customWidth="1"/>
    <col min="524" max="524" width="1.6328125" style="52" customWidth="1"/>
    <col min="525" max="525" width="14.6328125" style="52" customWidth="1"/>
    <col min="526" max="526" width="14.36328125" style="52" bestFit="1" customWidth="1"/>
    <col min="527" max="768" width="9.36328125" style="52"/>
    <col min="769" max="769" width="0.453125" style="52" customWidth="1"/>
    <col min="770" max="773" width="1.6328125" style="52" customWidth="1"/>
    <col min="774" max="774" width="56.6328125" style="52" customWidth="1"/>
    <col min="775" max="775" width="14.6328125" style="52" customWidth="1"/>
    <col min="776" max="776" width="2.36328125" style="52" customWidth="1"/>
    <col min="777" max="777" width="14.6328125" style="52" customWidth="1"/>
    <col min="778" max="778" width="1.6328125" style="52" customWidth="1"/>
    <col min="779" max="779" width="14.6328125" style="52" customWidth="1"/>
    <col min="780" max="780" width="1.6328125" style="52" customWidth="1"/>
    <col min="781" max="781" width="14.6328125" style="52" customWidth="1"/>
    <col min="782" max="782" width="14.36328125" style="52" bestFit="1" customWidth="1"/>
    <col min="783" max="1024" width="9.36328125" style="52"/>
    <col min="1025" max="1025" width="0.453125" style="52" customWidth="1"/>
    <col min="1026" max="1029" width="1.6328125" style="52" customWidth="1"/>
    <col min="1030" max="1030" width="56.6328125" style="52" customWidth="1"/>
    <col min="1031" max="1031" width="14.6328125" style="52" customWidth="1"/>
    <col min="1032" max="1032" width="2.36328125" style="52" customWidth="1"/>
    <col min="1033" max="1033" width="14.6328125" style="52" customWidth="1"/>
    <col min="1034" max="1034" width="1.6328125" style="52" customWidth="1"/>
    <col min="1035" max="1035" width="14.6328125" style="52" customWidth="1"/>
    <col min="1036" max="1036" width="1.6328125" style="52" customWidth="1"/>
    <col min="1037" max="1037" width="14.6328125" style="52" customWidth="1"/>
    <col min="1038" max="1038" width="14.36328125" style="52" bestFit="1" customWidth="1"/>
    <col min="1039" max="1280" width="9.36328125" style="52"/>
    <col min="1281" max="1281" width="0.453125" style="52" customWidth="1"/>
    <col min="1282" max="1285" width="1.6328125" style="52" customWidth="1"/>
    <col min="1286" max="1286" width="56.6328125" style="52" customWidth="1"/>
    <col min="1287" max="1287" width="14.6328125" style="52" customWidth="1"/>
    <col min="1288" max="1288" width="2.36328125" style="52" customWidth="1"/>
    <col min="1289" max="1289" width="14.6328125" style="52" customWidth="1"/>
    <col min="1290" max="1290" width="1.6328125" style="52" customWidth="1"/>
    <col min="1291" max="1291" width="14.6328125" style="52" customWidth="1"/>
    <col min="1292" max="1292" width="1.6328125" style="52" customWidth="1"/>
    <col min="1293" max="1293" width="14.6328125" style="52" customWidth="1"/>
    <col min="1294" max="1294" width="14.36328125" style="52" bestFit="1" customWidth="1"/>
    <col min="1295" max="1536" width="9.36328125" style="52"/>
    <col min="1537" max="1537" width="0.453125" style="52" customWidth="1"/>
    <col min="1538" max="1541" width="1.6328125" style="52" customWidth="1"/>
    <col min="1542" max="1542" width="56.6328125" style="52" customWidth="1"/>
    <col min="1543" max="1543" width="14.6328125" style="52" customWidth="1"/>
    <col min="1544" max="1544" width="2.36328125" style="52" customWidth="1"/>
    <col min="1545" max="1545" width="14.6328125" style="52" customWidth="1"/>
    <col min="1546" max="1546" width="1.6328125" style="52" customWidth="1"/>
    <col min="1547" max="1547" width="14.6328125" style="52" customWidth="1"/>
    <col min="1548" max="1548" width="1.6328125" style="52" customWidth="1"/>
    <col min="1549" max="1549" width="14.6328125" style="52" customWidth="1"/>
    <col min="1550" max="1550" width="14.36328125" style="52" bestFit="1" customWidth="1"/>
    <col min="1551" max="1792" width="9.36328125" style="52"/>
    <col min="1793" max="1793" width="0.453125" style="52" customWidth="1"/>
    <col min="1794" max="1797" width="1.6328125" style="52" customWidth="1"/>
    <col min="1798" max="1798" width="56.6328125" style="52" customWidth="1"/>
    <col min="1799" max="1799" width="14.6328125" style="52" customWidth="1"/>
    <col min="1800" max="1800" width="2.36328125" style="52" customWidth="1"/>
    <col min="1801" max="1801" width="14.6328125" style="52" customWidth="1"/>
    <col min="1802" max="1802" width="1.6328125" style="52" customWidth="1"/>
    <col min="1803" max="1803" width="14.6328125" style="52" customWidth="1"/>
    <col min="1804" max="1804" width="1.6328125" style="52" customWidth="1"/>
    <col min="1805" max="1805" width="14.6328125" style="52" customWidth="1"/>
    <col min="1806" max="1806" width="14.36328125" style="52" bestFit="1" customWidth="1"/>
    <col min="1807" max="2048" width="9.36328125" style="52"/>
    <col min="2049" max="2049" width="0.453125" style="52" customWidth="1"/>
    <col min="2050" max="2053" width="1.6328125" style="52" customWidth="1"/>
    <col min="2054" max="2054" width="56.6328125" style="52" customWidth="1"/>
    <col min="2055" max="2055" width="14.6328125" style="52" customWidth="1"/>
    <col min="2056" max="2056" width="2.36328125" style="52" customWidth="1"/>
    <col min="2057" max="2057" width="14.6328125" style="52" customWidth="1"/>
    <col min="2058" max="2058" width="1.6328125" style="52" customWidth="1"/>
    <col min="2059" max="2059" width="14.6328125" style="52" customWidth="1"/>
    <col min="2060" max="2060" width="1.6328125" style="52" customWidth="1"/>
    <col min="2061" max="2061" width="14.6328125" style="52" customWidth="1"/>
    <col min="2062" max="2062" width="14.36328125" style="52" bestFit="1" customWidth="1"/>
    <col min="2063" max="2304" width="9.36328125" style="52"/>
    <col min="2305" max="2305" width="0.453125" style="52" customWidth="1"/>
    <col min="2306" max="2309" width="1.6328125" style="52" customWidth="1"/>
    <col min="2310" max="2310" width="56.6328125" style="52" customWidth="1"/>
    <col min="2311" max="2311" width="14.6328125" style="52" customWidth="1"/>
    <col min="2312" max="2312" width="2.36328125" style="52" customWidth="1"/>
    <col min="2313" max="2313" width="14.6328125" style="52" customWidth="1"/>
    <col min="2314" max="2314" width="1.6328125" style="52" customWidth="1"/>
    <col min="2315" max="2315" width="14.6328125" style="52" customWidth="1"/>
    <col min="2316" max="2316" width="1.6328125" style="52" customWidth="1"/>
    <col min="2317" max="2317" width="14.6328125" style="52" customWidth="1"/>
    <col min="2318" max="2318" width="14.36328125" style="52" bestFit="1" customWidth="1"/>
    <col min="2319" max="2560" width="9.36328125" style="52"/>
    <col min="2561" max="2561" width="0.453125" style="52" customWidth="1"/>
    <col min="2562" max="2565" width="1.6328125" style="52" customWidth="1"/>
    <col min="2566" max="2566" width="56.6328125" style="52" customWidth="1"/>
    <col min="2567" max="2567" width="14.6328125" style="52" customWidth="1"/>
    <col min="2568" max="2568" width="2.36328125" style="52" customWidth="1"/>
    <col min="2569" max="2569" width="14.6328125" style="52" customWidth="1"/>
    <col min="2570" max="2570" width="1.6328125" style="52" customWidth="1"/>
    <col min="2571" max="2571" width="14.6328125" style="52" customWidth="1"/>
    <col min="2572" max="2572" width="1.6328125" style="52" customWidth="1"/>
    <col min="2573" max="2573" width="14.6328125" style="52" customWidth="1"/>
    <col min="2574" max="2574" width="14.36328125" style="52" bestFit="1" customWidth="1"/>
    <col min="2575" max="2816" width="9.36328125" style="52"/>
    <col min="2817" max="2817" width="0.453125" style="52" customWidth="1"/>
    <col min="2818" max="2821" width="1.6328125" style="52" customWidth="1"/>
    <col min="2822" max="2822" width="56.6328125" style="52" customWidth="1"/>
    <col min="2823" max="2823" width="14.6328125" style="52" customWidth="1"/>
    <col min="2824" max="2824" width="2.36328125" style="52" customWidth="1"/>
    <col min="2825" max="2825" width="14.6328125" style="52" customWidth="1"/>
    <col min="2826" max="2826" width="1.6328125" style="52" customWidth="1"/>
    <col min="2827" max="2827" width="14.6328125" style="52" customWidth="1"/>
    <col min="2828" max="2828" width="1.6328125" style="52" customWidth="1"/>
    <col min="2829" max="2829" width="14.6328125" style="52" customWidth="1"/>
    <col min="2830" max="2830" width="14.36328125" style="52" bestFit="1" customWidth="1"/>
    <col min="2831" max="3072" width="9.36328125" style="52"/>
    <col min="3073" max="3073" width="0.453125" style="52" customWidth="1"/>
    <col min="3074" max="3077" width="1.6328125" style="52" customWidth="1"/>
    <col min="3078" max="3078" width="56.6328125" style="52" customWidth="1"/>
    <col min="3079" max="3079" width="14.6328125" style="52" customWidth="1"/>
    <col min="3080" max="3080" width="2.36328125" style="52" customWidth="1"/>
    <col min="3081" max="3081" width="14.6328125" style="52" customWidth="1"/>
    <col min="3082" max="3082" width="1.6328125" style="52" customWidth="1"/>
    <col min="3083" max="3083" width="14.6328125" style="52" customWidth="1"/>
    <col min="3084" max="3084" width="1.6328125" style="52" customWidth="1"/>
    <col min="3085" max="3085" width="14.6328125" style="52" customWidth="1"/>
    <col min="3086" max="3086" width="14.36328125" style="52" bestFit="1" customWidth="1"/>
    <col min="3087" max="3328" width="9.36328125" style="52"/>
    <col min="3329" max="3329" width="0.453125" style="52" customWidth="1"/>
    <col min="3330" max="3333" width="1.6328125" style="52" customWidth="1"/>
    <col min="3334" max="3334" width="56.6328125" style="52" customWidth="1"/>
    <col min="3335" max="3335" width="14.6328125" style="52" customWidth="1"/>
    <col min="3336" max="3336" width="2.36328125" style="52" customWidth="1"/>
    <col min="3337" max="3337" width="14.6328125" style="52" customWidth="1"/>
    <col min="3338" max="3338" width="1.6328125" style="52" customWidth="1"/>
    <col min="3339" max="3339" width="14.6328125" style="52" customWidth="1"/>
    <col min="3340" max="3340" width="1.6328125" style="52" customWidth="1"/>
    <col min="3341" max="3341" width="14.6328125" style="52" customWidth="1"/>
    <col min="3342" max="3342" width="14.36328125" style="52" bestFit="1" customWidth="1"/>
    <col min="3343" max="3584" width="9.36328125" style="52"/>
    <col min="3585" max="3585" width="0.453125" style="52" customWidth="1"/>
    <col min="3586" max="3589" width="1.6328125" style="52" customWidth="1"/>
    <col min="3590" max="3590" width="56.6328125" style="52" customWidth="1"/>
    <col min="3591" max="3591" width="14.6328125" style="52" customWidth="1"/>
    <col min="3592" max="3592" width="2.36328125" style="52" customWidth="1"/>
    <col min="3593" max="3593" width="14.6328125" style="52" customWidth="1"/>
    <col min="3594" max="3594" width="1.6328125" style="52" customWidth="1"/>
    <col min="3595" max="3595" width="14.6328125" style="52" customWidth="1"/>
    <col min="3596" max="3596" width="1.6328125" style="52" customWidth="1"/>
    <col min="3597" max="3597" width="14.6328125" style="52" customWidth="1"/>
    <col min="3598" max="3598" width="14.36328125" style="52" bestFit="1" customWidth="1"/>
    <col min="3599" max="3840" width="9.36328125" style="52"/>
    <col min="3841" max="3841" width="0.453125" style="52" customWidth="1"/>
    <col min="3842" max="3845" width="1.6328125" style="52" customWidth="1"/>
    <col min="3846" max="3846" width="56.6328125" style="52" customWidth="1"/>
    <col min="3847" max="3847" width="14.6328125" style="52" customWidth="1"/>
    <col min="3848" max="3848" width="2.36328125" style="52" customWidth="1"/>
    <col min="3849" max="3849" width="14.6328125" style="52" customWidth="1"/>
    <col min="3850" max="3850" width="1.6328125" style="52" customWidth="1"/>
    <col min="3851" max="3851" width="14.6328125" style="52" customWidth="1"/>
    <col min="3852" max="3852" width="1.6328125" style="52" customWidth="1"/>
    <col min="3853" max="3853" width="14.6328125" style="52" customWidth="1"/>
    <col min="3854" max="3854" width="14.36328125" style="52" bestFit="1" customWidth="1"/>
    <col min="3855" max="4096" width="9.36328125" style="52"/>
    <col min="4097" max="4097" width="0.453125" style="52" customWidth="1"/>
    <col min="4098" max="4101" width="1.6328125" style="52" customWidth="1"/>
    <col min="4102" max="4102" width="56.6328125" style="52" customWidth="1"/>
    <col min="4103" max="4103" width="14.6328125" style="52" customWidth="1"/>
    <col min="4104" max="4104" width="2.36328125" style="52" customWidth="1"/>
    <col min="4105" max="4105" width="14.6328125" style="52" customWidth="1"/>
    <col min="4106" max="4106" width="1.6328125" style="52" customWidth="1"/>
    <col min="4107" max="4107" width="14.6328125" style="52" customWidth="1"/>
    <col min="4108" max="4108" width="1.6328125" style="52" customWidth="1"/>
    <col min="4109" max="4109" width="14.6328125" style="52" customWidth="1"/>
    <col min="4110" max="4110" width="14.36328125" style="52" bestFit="1" customWidth="1"/>
    <col min="4111" max="4352" width="9.36328125" style="52"/>
    <col min="4353" max="4353" width="0.453125" style="52" customWidth="1"/>
    <col min="4354" max="4357" width="1.6328125" style="52" customWidth="1"/>
    <col min="4358" max="4358" width="56.6328125" style="52" customWidth="1"/>
    <col min="4359" max="4359" width="14.6328125" style="52" customWidth="1"/>
    <col min="4360" max="4360" width="2.36328125" style="52" customWidth="1"/>
    <col min="4361" max="4361" width="14.6328125" style="52" customWidth="1"/>
    <col min="4362" max="4362" width="1.6328125" style="52" customWidth="1"/>
    <col min="4363" max="4363" width="14.6328125" style="52" customWidth="1"/>
    <col min="4364" max="4364" width="1.6328125" style="52" customWidth="1"/>
    <col min="4365" max="4365" width="14.6328125" style="52" customWidth="1"/>
    <col min="4366" max="4366" width="14.36328125" style="52" bestFit="1" customWidth="1"/>
    <col min="4367" max="4608" width="9.36328125" style="52"/>
    <col min="4609" max="4609" width="0.453125" style="52" customWidth="1"/>
    <col min="4610" max="4613" width="1.6328125" style="52" customWidth="1"/>
    <col min="4614" max="4614" width="56.6328125" style="52" customWidth="1"/>
    <col min="4615" max="4615" width="14.6328125" style="52" customWidth="1"/>
    <col min="4616" max="4616" width="2.36328125" style="52" customWidth="1"/>
    <col min="4617" max="4617" width="14.6328125" style="52" customWidth="1"/>
    <col min="4618" max="4618" width="1.6328125" style="52" customWidth="1"/>
    <col min="4619" max="4619" width="14.6328125" style="52" customWidth="1"/>
    <col min="4620" max="4620" width="1.6328125" style="52" customWidth="1"/>
    <col min="4621" max="4621" width="14.6328125" style="52" customWidth="1"/>
    <col min="4622" max="4622" width="14.36328125" style="52" bestFit="1" customWidth="1"/>
    <col min="4623" max="4864" width="9.36328125" style="52"/>
    <col min="4865" max="4865" width="0.453125" style="52" customWidth="1"/>
    <col min="4866" max="4869" width="1.6328125" style="52" customWidth="1"/>
    <col min="4870" max="4870" width="56.6328125" style="52" customWidth="1"/>
    <col min="4871" max="4871" width="14.6328125" style="52" customWidth="1"/>
    <col min="4872" max="4872" width="2.36328125" style="52" customWidth="1"/>
    <col min="4873" max="4873" width="14.6328125" style="52" customWidth="1"/>
    <col min="4874" max="4874" width="1.6328125" style="52" customWidth="1"/>
    <col min="4875" max="4875" width="14.6328125" style="52" customWidth="1"/>
    <col min="4876" max="4876" width="1.6328125" style="52" customWidth="1"/>
    <col min="4877" max="4877" width="14.6328125" style="52" customWidth="1"/>
    <col min="4878" max="4878" width="14.36328125" style="52" bestFit="1" customWidth="1"/>
    <col min="4879" max="5120" width="9.36328125" style="52"/>
    <col min="5121" max="5121" width="0.453125" style="52" customWidth="1"/>
    <col min="5122" max="5125" width="1.6328125" style="52" customWidth="1"/>
    <col min="5126" max="5126" width="56.6328125" style="52" customWidth="1"/>
    <col min="5127" max="5127" width="14.6328125" style="52" customWidth="1"/>
    <col min="5128" max="5128" width="2.36328125" style="52" customWidth="1"/>
    <col min="5129" max="5129" width="14.6328125" style="52" customWidth="1"/>
    <col min="5130" max="5130" width="1.6328125" style="52" customWidth="1"/>
    <col min="5131" max="5131" width="14.6328125" style="52" customWidth="1"/>
    <col min="5132" max="5132" width="1.6328125" style="52" customWidth="1"/>
    <col min="5133" max="5133" width="14.6328125" style="52" customWidth="1"/>
    <col min="5134" max="5134" width="14.36328125" style="52" bestFit="1" customWidth="1"/>
    <col min="5135" max="5376" width="9.36328125" style="52"/>
    <col min="5377" max="5377" width="0.453125" style="52" customWidth="1"/>
    <col min="5378" max="5381" width="1.6328125" style="52" customWidth="1"/>
    <col min="5382" max="5382" width="56.6328125" style="52" customWidth="1"/>
    <col min="5383" max="5383" width="14.6328125" style="52" customWidth="1"/>
    <col min="5384" max="5384" width="2.36328125" style="52" customWidth="1"/>
    <col min="5385" max="5385" width="14.6328125" style="52" customWidth="1"/>
    <col min="5386" max="5386" width="1.6328125" style="52" customWidth="1"/>
    <col min="5387" max="5387" width="14.6328125" style="52" customWidth="1"/>
    <col min="5388" max="5388" width="1.6328125" style="52" customWidth="1"/>
    <col min="5389" max="5389" width="14.6328125" style="52" customWidth="1"/>
    <col min="5390" max="5390" width="14.36328125" style="52" bestFit="1" customWidth="1"/>
    <col min="5391" max="5632" width="9.36328125" style="52"/>
    <col min="5633" max="5633" width="0.453125" style="52" customWidth="1"/>
    <col min="5634" max="5637" width="1.6328125" style="52" customWidth="1"/>
    <col min="5638" max="5638" width="56.6328125" style="52" customWidth="1"/>
    <col min="5639" max="5639" width="14.6328125" style="52" customWidth="1"/>
    <col min="5640" max="5640" width="2.36328125" style="52" customWidth="1"/>
    <col min="5641" max="5641" width="14.6328125" style="52" customWidth="1"/>
    <col min="5642" max="5642" width="1.6328125" style="52" customWidth="1"/>
    <col min="5643" max="5643" width="14.6328125" style="52" customWidth="1"/>
    <col min="5644" max="5644" width="1.6328125" style="52" customWidth="1"/>
    <col min="5645" max="5645" width="14.6328125" style="52" customWidth="1"/>
    <col min="5646" max="5646" width="14.36328125" style="52" bestFit="1" customWidth="1"/>
    <col min="5647" max="5888" width="9.36328125" style="52"/>
    <col min="5889" max="5889" width="0.453125" style="52" customWidth="1"/>
    <col min="5890" max="5893" width="1.6328125" style="52" customWidth="1"/>
    <col min="5894" max="5894" width="56.6328125" style="52" customWidth="1"/>
    <col min="5895" max="5895" width="14.6328125" style="52" customWidth="1"/>
    <col min="5896" max="5896" width="2.36328125" style="52" customWidth="1"/>
    <col min="5897" max="5897" width="14.6328125" style="52" customWidth="1"/>
    <col min="5898" max="5898" width="1.6328125" style="52" customWidth="1"/>
    <col min="5899" max="5899" width="14.6328125" style="52" customWidth="1"/>
    <col min="5900" max="5900" width="1.6328125" style="52" customWidth="1"/>
    <col min="5901" max="5901" width="14.6328125" style="52" customWidth="1"/>
    <col min="5902" max="5902" width="14.36328125" style="52" bestFit="1" customWidth="1"/>
    <col min="5903" max="6144" width="9.36328125" style="52"/>
    <col min="6145" max="6145" width="0.453125" style="52" customWidth="1"/>
    <col min="6146" max="6149" width="1.6328125" style="52" customWidth="1"/>
    <col min="6150" max="6150" width="56.6328125" style="52" customWidth="1"/>
    <col min="6151" max="6151" width="14.6328125" style="52" customWidth="1"/>
    <col min="6152" max="6152" width="2.36328125" style="52" customWidth="1"/>
    <col min="6153" max="6153" width="14.6328125" style="52" customWidth="1"/>
    <col min="6154" max="6154" width="1.6328125" style="52" customWidth="1"/>
    <col min="6155" max="6155" width="14.6328125" style="52" customWidth="1"/>
    <col min="6156" max="6156" width="1.6328125" style="52" customWidth="1"/>
    <col min="6157" max="6157" width="14.6328125" style="52" customWidth="1"/>
    <col min="6158" max="6158" width="14.36328125" style="52" bestFit="1" customWidth="1"/>
    <col min="6159" max="6400" width="9.36328125" style="52"/>
    <col min="6401" max="6401" width="0.453125" style="52" customWidth="1"/>
    <col min="6402" max="6405" width="1.6328125" style="52" customWidth="1"/>
    <col min="6406" max="6406" width="56.6328125" style="52" customWidth="1"/>
    <col min="6407" max="6407" width="14.6328125" style="52" customWidth="1"/>
    <col min="6408" max="6408" width="2.36328125" style="52" customWidth="1"/>
    <col min="6409" max="6409" width="14.6328125" style="52" customWidth="1"/>
    <col min="6410" max="6410" width="1.6328125" style="52" customWidth="1"/>
    <col min="6411" max="6411" width="14.6328125" style="52" customWidth="1"/>
    <col min="6412" max="6412" width="1.6328125" style="52" customWidth="1"/>
    <col min="6413" max="6413" width="14.6328125" style="52" customWidth="1"/>
    <col min="6414" max="6414" width="14.36328125" style="52" bestFit="1" customWidth="1"/>
    <col min="6415" max="6656" width="9.36328125" style="52"/>
    <col min="6657" max="6657" width="0.453125" style="52" customWidth="1"/>
    <col min="6658" max="6661" width="1.6328125" style="52" customWidth="1"/>
    <col min="6662" max="6662" width="56.6328125" style="52" customWidth="1"/>
    <col min="6663" max="6663" width="14.6328125" style="52" customWidth="1"/>
    <col min="6664" max="6664" width="2.36328125" style="52" customWidth="1"/>
    <col min="6665" max="6665" width="14.6328125" style="52" customWidth="1"/>
    <col min="6666" max="6666" width="1.6328125" style="52" customWidth="1"/>
    <col min="6667" max="6667" width="14.6328125" style="52" customWidth="1"/>
    <col min="6668" max="6668" width="1.6328125" style="52" customWidth="1"/>
    <col min="6669" max="6669" width="14.6328125" style="52" customWidth="1"/>
    <col min="6670" max="6670" width="14.36328125" style="52" bestFit="1" customWidth="1"/>
    <col min="6671" max="6912" width="9.36328125" style="52"/>
    <col min="6913" max="6913" width="0.453125" style="52" customWidth="1"/>
    <col min="6914" max="6917" width="1.6328125" style="52" customWidth="1"/>
    <col min="6918" max="6918" width="56.6328125" style="52" customWidth="1"/>
    <col min="6919" max="6919" width="14.6328125" style="52" customWidth="1"/>
    <col min="6920" max="6920" width="2.36328125" style="52" customWidth="1"/>
    <col min="6921" max="6921" width="14.6328125" style="52" customWidth="1"/>
    <col min="6922" max="6922" width="1.6328125" style="52" customWidth="1"/>
    <col min="6923" max="6923" width="14.6328125" style="52" customWidth="1"/>
    <col min="6924" max="6924" width="1.6328125" style="52" customWidth="1"/>
    <col min="6925" max="6925" width="14.6328125" style="52" customWidth="1"/>
    <col min="6926" max="6926" width="14.36328125" style="52" bestFit="1" customWidth="1"/>
    <col min="6927" max="7168" width="9.36328125" style="52"/>
    <col min="7169" max="7169" width="0.453125" style="52" customWidth="1"/>
    <col min="7170" max="7173" width="1.6328125" style="52" customWidth="1"/>
    <col min="7174" max="7174" width="56.6328125" style="52" customWidth="1"/>
    <col min="7175" max="7175" width="14.6328125" style="52" customWidth="1"/>
    <col min="7176" max="7176" width="2.36328125" style="52" customWidth="1"/>
    <col min="7177" max="7177" width="14.6328125" style="52" customWidth="1"/>
    <col min="7178" max="7178" width="1.6328125" style="52" customWidth="1"/>
    <col min="7179" max="7179" width="14.6328125" style="52" customWidth="1"/>
    <col min="7180" max="7180" width="1.6328125" style="52" customWidth="1"/>
    <col min="7181" max="7181" width="14.6328125" style="52" customWidth="1"/>
    <col min="7182" max="7182" width="14.36328125" style="52" bestFit="1" customWidth="1"/>
    <col min="7183" max="7424" width="9.36328125" style="52"/>
    <col min="7425" max="7425" width="0.453125" style="52" customWidth="1"/>
    <col min="7426" max="7429" width="1.6328125" style="52" customWidth="1"/>
    <col min="7430" max="7430" width="56.6328125" style="52" customWidth="1"/>
    <col min="7431" max="7431" width="14.6328125" style="52" customWidth="1"/>
    <col min="7432" max="7432" width="2.36328125" style="52" customWidth="1"/>
    <col min="7433" max="7433" width="14.6328125" style="52" customWidth="1"/>
    <col min="7434" max="7434" width="1.6328125" style="52" customWidth="1"/>
    <col min="7435" max="7435" width="14.6328125" style="52" customWidth="1"/>
    <col min="7436" max="7436" width="1.6328125" style="52" customWidth="1"/>
    <col min="7437" max="7437" width="14.6328125" style="52" customWidth="1"/>
    <col min="7438" max="7438" width="14.36328125" style="52" bestFit="1" customWidth="1"/>
    <col min="7439" max="7680" width="9.36328125" style="52"/>
    <col min="7681" max="7681" width="0.453125" style="52" customWidth="1"/>
    <col min="7682" max="7685" width="1.6328125" style="52" customWidth="1"/>
    <col min="7686" max="7686" width="56.6328125" style="52" customWidth="1"/>
    <col min="7687" max="7687" width="14.6328125" style="52" customWidth="1"/>
    <col min="7688" max="7688" width="2.36328125" style="52" customWidth="1"/>
    <col min="7689" max="7689" width="14.6328125" style="52" customWidth="1"/>
    <col min="7690" max="7690" width="1.6328125" style="52" customWidth="1"/>
    <col min="7691" max="7691" width="14.6328125" style="52" customWidth="1"/>
    <col min="7692" max="7692" width="1.6328125" style="52" customWidth="1"/>
    <col min="7693" max="7693" width="14.6328125" style="52" customWidth="1"/>
    <col min="7694" max="7694" width="14.36328125" style="52" bestFit="1" customWidth="1"/>
    <col min="7695" max="7936" width="9.36328125" style="52"/>
    <col min="7937" max="7937" width="0.453125" style="52" customWidth="1"/>
    <col min="7938" max="7941" width="1.6328125" style="52" customWidth="1"/>
    <col min="7942" max="7942" width="56.6328125" style="52" customWidth="1"/>
    <col min="7943" max="7943" width="14.6328125" style="52" customWidth="1"/>
    <col min="7944" max="7944" width="2.36328125" style="52" customWidth="1"/>
    <col min="7945" max="7945" width="14.6328125" style="52" customWidth="1"/>
    <col min="7946" max="7946" width="1.6328125" style="52" customWidth="1"/>
    <col min="7947" max="7947" width="14.6328125" style="52" customWidth="1"/>
    <col min="7948" max="7948" width="1.6328125" style="52" customWidth="1"/>
    <col min="7949" max="7949" width="14.6328125" style="52" customWidth="1"/>
    <col min="7950" max="7950" width="14.36328125" style="52" bestFit="1" customWidth="1"/>
    <col min="7951" max="8192" width="9.36328125" style="52"/>
    <col min="8193" max="8193" width="0.453125" style="52" customWidth="1"/>
    <col min="8194" max="8197" width="1.6328125" style="52" customWidth="1"/>
    <col min="8198" max="8198" width="56.6328125" style="52" customWidth="1"/>
    <col min="8199" max="8199" width="14.6328125" style="52" customWidth="1"/>
    <col min="8200" max="8200" width="2.36328125" style="52" customWidth="1"/>
    <col min="8201" max="8201" width="14.6328125" style="52" customWidth="1"/>
    <col min="8202" max="8202" width="1.6328125" style="52" customWidth="1"/>
    <col min="8203" max="8203" width="14.6328125" style="52" customWidth="1"/>
    <col min="8204" max="8204" width="1.6328125" style="52" customWidth="1"/>
    <col min="8205" max="8205" width="14.6328125" style="52" customWidth="1"/>
    <col min="8206" max="8206" width="14.36328125" style="52" bestFit="1" customWidth="1"/>
    <col min="8207" max="8448" width="9.36328125" style="52"/>
    <col min="8449" max="8449" width="0.453125" style="52" customWidth="1"/>
    <col min="8450" max="8453" width="1.6328125" style="52" customWidth="1"/>
    <col min="8454" max="8454" width="56.6328125" style="52" customWidth="1"/>
    <col min="8455" max="8455" width="14.6328125" style="52" customWidth="1"/>
    <col min="8456" max="8456" width="2.36328125" style="52" customWidth="1"/>
    <col min="8457" max="8457" width="14.6328125" style="52" customWidth="1"/>
    <col min="8458" max="8458" width="1.6328125" style="52" customWidth="1"/>
    <col min="8459" max="8459" width="14.6328125" style="52" customWidth="1"/>
    <col min="8460" max="8460" width="1.6328125" style="52" customWidth="1"/>
    <col min="8461" max="8461" width="14.6328125" style="52" customWidth="1"/>
    <col min="8462" max="8462" width="14.36328125" style="52" bestFit="1" customWidth="1"/>
    <col min="8463" max="8704" width="9.36328125" style="52"/>
    <col min="8705" max="8705" width="0.453125" style="52" customWidth="1"/>
    <col min="8706" max="8709" width="1.6328125" style="52" customWidth="1"/>
    <col min="8710" max="8710" width="56.6328125" style="52" customWidth="1"/>
    <col min="8711" max="8711" width="14.6328125" style="52" customWidth="1"/>
    <col min="8712" max="8712" width="2.36328125" style="52" customWidth="1"/>
    <col min="8713" max="8713" width="14.6328125" style="52" customWidth="1"/>
    <col min="8714" max="8714" width="1.6328125" style="52" customWidth="1"/>
    <col min="8715" max="8715" width="14.6328125" style="52" customWidth="1"/>
    <col min="8716" max="8716" width="1.6328125" style="52" customWidth="1"/>
    <col min="8717" max="8717" width="14.6328125" style="52" customWidth="1"/>
    <col min="8718" max="8718" width="14.36328125" style="52" bestFit="1" customWidth="1"/>
    <col min="8719" max="8960" width="9.36328125" style="52"/>
    <col min="8961" max="8961" width="0.453125" style="52" customWidth="1"/>
    <col min="8962" max="8965" width="1.6328125" style="52" customWidth="1"/>
    <col min="8966" max="8966" width="56.6328125" style="52" customWidth="1"/>
    <col min="8967" max="8967" width="14.6328125" style="52" customWidth="1"/>
    <col min="8968" max="8968" width="2.36328125" style="52" customWidth="1"/>
    <col min="8969" max="8969" width="14.6328125" style="52" customWidth="1"/>
    <col min="8970" max="8970" width="1.6328125" style="52" customWidth="1"/>
    <col min="8971" max="8971" width="14.6328125" style="52" customWidth="1"/>
    <col min="8972" max="8972" width="1.6328125" style="52" customWidth="1"/>
    <col min="8973" max="8973" width="14.6328125" style="52" customWidth="1"/>
    <col min="8974" max="8974" width="14.36328125" style="52" bestFit="1" customWidth="1"/>
    <col min="8975" max="9216" width="9.36328125" style="52"/>
    <col min="9217" max="9217" width="0.453125" style="52" customWidth="1"/>
    <col min="9218" max="9221" width="1.6328125" style="52" customWidth="1"/>
    <col min="9222" max="9222" width="56.6328125" style="52" customWidth="1"/>
    <col min="9223" max="9223" width="14.6328125" style="52" customWidth="1"/>
    <col min="9224" max="9224" width="2.36328125" style="52" customWidth="1"/>
    <col min="9225" max="9225" width="14.6328125" style="52" customWidth="1"/>
    <col min="9226" max="9226" width="1.6328125" style="52" customWidth="1"/>
    <col min="9227" max="9227" width="14.6328125" style="52" customWidth="1"/>
    <col min="9228" max="9228" width="1.6328125" style="52" customWidth="1"/>
    <col min="9229" max="9229" width="14.6328125" style="52" customWidth="1"/>
    <col min="9230" max="9230" width="14.36328125" style="52" bestFit="1" customWidth="1"/>
    <col min="9231" max="9472" width="9.36328125" style="52"/>
    <col min="9473" max="9473" width="0.453125" style="52" customWidth="1"/>
    <col min="9474" max="9477" width="1.6328125" style="52" customWidth="1"/>
    <col min="9478" max="9478" width="56.6328125" style="52" customWidth="1"/>
    <col min="9479" max="9479" width="14.6328125" style="52" customWidth="1"/>
    <col min="9480" max="9480" width="2.36328125" style="52" customWidth="1"/>
    <col min="9481" max="9481" width="14.6328125" style="52" customWidth="1"/>
    <col min="9482" max="9482" width="1.6328125" style="52" customWidth="1"/>
    <col min="9483" max="9483" width="14.6328125" style="52" customWidth="1"/>
    <col min="9484" max="9484" width="1.6328125" style="52" customWidth="1"/>
    <col min="9485" max="9485" width="14.6328125" style="52" customWidth="1"/>
    <col min="9486" max="9486" width="14.36328125" style="52" bestFit="1" customWidth="1"/>
    <col min="9487" max="9728" width="9.36328125" style="52"/>
    <col min="9729" max="9729" width="0.453125" style="52" customWidth="1"/>
    <col min="9730" max="9733" width="1.6328125" style="52" customWidth="1"/>
    <col min="9734" max="9734" width="56.6328125" style="52" customWidth="1"/>
    <col min="9735" max="9735" width="14.6328125" style="52" customWidth="1"/>
    <col min="9736" max="9736" width="2.36328125" style="52" customWidth="1"/>
    <col min="9737" max="9737" width="14.6328125" style="52" customWidth="1"/>
    <col min="9738" max="9738" width="1.6328125" style="52" customWidth="1"/>
    <col min="9739" max="9739" width="14.6328125" style="52" customWidth="1"/>
    <col min="9740" max="9740" width="1.6328125" style="52" customWidth="1"/>
    <col min="9741" max="9741" width="14.6328125" style="52" customWidth="1"/>
    <col min="9742" max="9742" width="14.36328125" style="52" bestFit="1" customWidth="1"/>
    <col min="9743" max="9984" width="9.36328125" style="52"/>
    <col min="9985" max="9985" width="0.453125" style="52" customWidth="1"/>
    <col min="9986" max="9989" width="1.6328125" style="52" customWidth="1"/>
    <col min="9990" max="9990" width="56.6328125" style="52" customWidth="1"/>
    <col min="9991" max="9991" width="14.6328125" style="52" customWidth="1"/>
    <col min="9992" max="9992" width="2.36328125" style="52" customWidth="1"/>
    <col min="9993" max="9993" width="14.6328125" style="52" customWidth="1"/>
    <col min="9994" max="9994" width="1.6328125" style="52" customWidth="1"/>
    <col min="9995" max="9995" width="14.6328125" style="52" customWidth="1"/>
    <col min="9996" max="9996" width="1.6328125" style="52" customWidth="1"/>
    <col min="9997" max="9997" width="14.6328125" style="52" customWidth="1"/>
    <col min="9998" max="9998" width="14.36328125" style="52" bestFit="1" customWidth="1"/>
    <col min="9999" max="10240" width="9.36328125" style="52"/>
    <col min="10241" max="10241" width="0.453125" style="52" customWidth="1"/>
    <col min="10242" max="10245" width="1.6328125" style="52" customWidth="1"/>
    <col min="10246" max="10246" width="56.6328125" style="52" customWidth="1"/>
    <col min="10247" max="10247" width="14.6328125" style="52" customWidth="1"/>
    <col min="10248" max="10248" width="2.36328125" style="52" customWidth="1"/>
    <col min="10249" max="10249" width="14.6328125" style="52" customWidth="1"/>
    <col min="10250" max="10250" width="1.6328125" style="52" customWidth="1"/>
    <col min="10251" max="10251" width="14.6328125" style="52" customWidth="1"/>
    <col min="10252" max="10252" width="1.6328125" style="52" customWidth="1"/>
    <col min="10253" max="10253" width="14.6328125" style="52" customWidth="1"/>
    <col min="10254" max="10254" width="14.36328125" style="52" bestFit="1" customWidth="1"/>
    <col min="10255" max="10496" width="9.36328125" style="52"/>
    <col min="10497" max="10497" width="0.453125" style="52" customWidth="1"/>
    <col min="10498" max="10501" width="1.6328125" style="52" customWidth="1"/>
    <col min="10502" max="10502" width="56.6328125" style="52" customWidth="1"/>
    <col min="10503" max="10503" width="14.6328125" style="52" customWidth="1"/>
    <col min="10504" max="10504" width="2.36328125" style="52" customWidth="1"/>
    <col min="10505" max="10505" width="14.6328125" style="52" customWidth="1"/>
    <col min="10506" max="10506" width="1.6328125" style="52" customWidth="1"/>
    <col min="10507" max="10507" width="14.6328125" style="52" customWidth="1"/>
    <col min="10508" max="10508" width="1.6328125" style="52" customWidth="1"/>
    <col min="10509" max="10509" width="14.6328125" style="52" customWidth="1"/>
    <col min="10510" max="10510" width="14.36328125" style="52" bestFit="1" customWidth="1"/>
    <col min="10511" max="10752" width="9.36328125" style="52"/>
    <col min="10753" max="10753" width="0.453125" style="52" customWidth="1"/>
    <col min="10754" max="10757" width="1.6328125" style="52" customWidth="1"/>
    <col min="10758" max="10758" width="56.6328125" style="52" customWidth="1"/>
    <col min="10759" max="10759" width="14.6328125" style="52" customWidth="1"/>
    <col min="10760" max="10760" width="2.36328125" style="52" customWidth="1"/>
    <col min="10761" max="10761" width="14.6328125" style="52" customWidth="1"/>
    <col min="10762" max="10762" width="1.6328125" style="52" customWidth="1"/>
    <col min="10763" max="10763" width="14.6328125" style="52" customWidth="1"/>
    <col min="10764" max="10764" width="1.6328125" style="52" customWidth="1"/>
    <col min="10765" max="10765" width="14.6328125" style="52" customWidth="1"/>
    <col min="10766" max="10766" width="14.36328125" style="52" bestFit="1" customWidth="1"/>
    <col min="10767" max="11008" width="9.36328125" style="52"/>
    <col min="11009" max="11009" width="0.453125" style="52" customWidth="1"/>
    <col min="11010" max="11013" width="1.6328125" style="52" customWidth="1"/>
    <col min="11014" max="11014" width="56.6328125" style="52" customWidth="1"/>
    <col min="11015" max="11015" width="14.6328125" style="52" customWidth="1"/>
    <col min="11016" max="11016" width="2.36328125" style="52" customWidth="1"/>
    <col min="11017" max="11017" width="14.6328125" style="52" customWidth="1"/>
    <col min="11018" max="11018" width="1.6328125" style="52" customWidth="1"/>
    <col min="11019" max="11019" width="14.6328125" style="52" customWidth="1"/>
    <col min="11020" max="11020" width="1.6328125" style="52" customWidth="1"/>
    <col min="11021" max="11021" width="14.6328125" style="52" customWidth="1"/>
    <col min="11022" max="11022" width="14.36328125" style="52" bestFit="1" customWidth="1"/>
    <col min="11023" max="11264" width="9.36328125" style="52"/>
    <col min="11265" max="11265" width="0.453125" style="52" customWidth="1"/>
    <col min="11266" max="11269" width="1.6328125" style="52" customWidth="1"/>
    <col min="11270" max="11270" width="56.6328125" style="52" customWidth="1"/>
    <col min="11271" max="11271" width="14.6328125" style="52" customWidth="1"/>
    <col min="11272" max="11272" width="2.36328125" style="52" customWidth="1"/>
    <col min="11273" max="11273" width="14.6328125" style="52" customWidth="1"/>
    <col min="11274" max="11274" width="1.6328125" style="52" customWidth="1"/>
    <col min="11275" max="11275" width="14.6328125" style="52" customWidth="1"/>
    <col min="11276" max="11276" width="1.6328125" style="52" customWidth="1"/>
    <col min="11277" max="11277" width="14.6328125" style="52" customWidth="1"/>
    <col min="11278" max="11278" width="14.36328125" style="52" bestFit="1" customWidth="1"/>
    <col min="11279" max="11520" width="9.36328125" style="52"/>
    <col min="11521" max="11521" width="0.453125" style="52" customWidth="1"/>
    <col min="11522" max="11525" width="1.6328125" style="52" customWidth="1"/>
    <col min="11526" max="11526" width="56.6328125" style="52" customWidth="1"/>
    <col min="11527" max="11527" width="14.6328125" style="52" customWidth="1"/>
    <col min="11528" max="11528" width="2.36328125" style="52" customWidth="1"/>
    <col min="11529" max="11529" width="14.6328125" style="52" customWidth="1"/>
    <col min="11530" max="11530" width="1.6328125" style="52" customWidth="1"/>
    <col min="11531" max="11531" width="14.6328125" style="52" customWidth="1"/>
    <col min="11532" max="11532" width="1.6328125" style="52" customWidth="1"/>
    <col min="11533" max="11533" width="14.6328125" style="52" customWidth="1"/>
    <col min="11534" max="11534" width="14.36328125" style="52" bestFit="1" customWidth="1"/>
    <col min="11535" max="11776" width="9.36328125" style="52"/>
    <col min="11777" max="11777" width="0.453125" style="52" customWidth="1"/>
    <col min="11778" max="11781" width="1.6328125" style="52" customWidth="1"/>
    <col min="11782" max="11782" width="56.6328125" style="52" customWidth="1"/>
    <col min="11783" max="11783" width="14.6328125" style="52" customWidth="1"/>
    <col min="11784" max="11784" width="2.36328125" style="52" customWidth="1"/>
    <col min="11785" max="11785" width="14.6328125" style="52" customWidth="1"/>
    <col min="11786" max="11786" width="1.6328125" style="52" customWidth="1"/>
    <col min="11787" max="11787" width="14.6328125" style="52" customWidth="1"/>
    <col min="11788" max="11788" width="1.6328125" style="52" customWidth="1"/>
    <col min="11789" max="11789" width="14.6328125" style="52" customWidth="1"/>
    <col min="11790" max="11790" width="14.36328125" style="52" bestFit="1" customWidth="1"/>
    <col min="11791" max="12032" width="9.36328125" style="52"/>
    <col min="12033" max="12033" width="0.453125" style="52" customWidth="1"/>
    <col min="12034" max="12037" width="1.6328125" style="52" customWidth="1"/>
    <col min="12038" max="12038" width="56.6328125" style="52" customWidth="1"/>
    <col min="12039" max="12039" width="14.6328125" style="52" customWidth="1"/>
    <col min="12040" max="12040" width="2.36328125" style="52" customWidth="1"/>
    <col min="12041" max="12041" width="14.6328125" style="52" customWidth="1"/>
    <col min="12042" max="12042" width="1.6328125" style="52" customWidth="1"/>
    <col min="12043" max="12043" width="14.6328125" style="52" customWidth="1"/>
    <col min="12044" max="12044" width="1.6328125" style="52" customWidth="1"/>
    <col min="12045" max="12045" width="14.6328125" style="52" customWidth="1"/>
    <col min="12046" max="12046" width="14.36328125" style="52" bestFit="1" customWidth="1"/>
    <col min="12047" max="12288" width="9.36328125" style="52"/>
    <col min="12289" max="12289" width="0.453125" style="52" customWidth="1"/>
    <col min="12290" max="12293" width="1.6328125" style="52" customWidth="1"/>
    <col min="12294" max="12294" width="56.6328125" style="52" customWidth="1"/>
    <col min="12295" max="12295" width="14.6328125" style="52" customWidth="1"/>
    <col min="12296" max="12296" width="2.36328125" style="52" customWidth="1"/>
    <col min="12297" max="12297" width="14.6328125" style="52" customWidth="1"/>
    <col min="12298" max="12298" width="1.6328125" style="52" customWidth="1"/>
    <col min="12299" max="12299" width="14.6328125" style="52" customWidth="1"/>
    <col min="12300" max="12300" width="1.6328125" style="52" customWidth="1"/>
    <col min="12301" max="12301" width="14.6328125" style="52" customWidth="1"/>
    <col min="12302" max="12302" width="14.36328125" style="52" bestFit="1" customWidth="1"/>
    <col min="12303" max="12544" width="9.36328125" style="52"/>
    <col min="12545" max="12545" width="0.453125" style="52" customWidth="1"/>
    <col min="12546" max="12549" width="1.6328125" style="52" customWidth="1"/>
    <col min="12550" max="12550" width="56.6328125" style="52" customWidth="1"/>
    <col min="12551" max="12551" width="14.6328125" style="52" customWidth="1"/>
    <col min="12552" max="12552" width="2.36328125" style="52" customWidth="1"/>
    <col min="12553" max="12553" width="14.6328125" style="52" customWidth="1"/>
    <col min="12554" max="12554" width="1.6328125" style="52" customWidth="1"/>
    <col min="12555" max="12555" width="14.6328125" style="52" customWidth="1"/>
    <col min="12556" max="12556" width="1.6328125" style="52" customWidth="1"/>
    <col min="12557" max="12557" width="14.6328125" style="52" customWidth="1"/>
    <col min="12558" max="12558" width="14.36328125" style="52" bestFit="1" customWidth="1"/>
    <col min="12559" max="12800" width="9.36328125" style="52"/>
    <col min="12801" max="12801" width="0.453125" style="52" customWidth="1"/>
    <col min="12802" max="12805" width="1.6328125" style="52" customWidth="1"/>
    <col min="12806" max="12806" width="56.6328125" style="52" customWidth="1"/>
    <col min="12807" max="12807" width="14.6328125" style="52" customWidth="1"/>
    <col min="12808" max="12808" width="2.36328125" style="52" customWidth="1"/>
    <col min="12809" max="12809" width="14.6328125" style="52" customWidth="1"/>
    <col min="12810" max="12810" width="1.6328125" style="52" customWidth="1"/>
    <col min="12811" max="12811" width="14.6328125" style="52" customWidth="1"/>
    <col min="12812" max="12812" width="1.6328125" style="52" customWidth="1"/>
    <col min="12813" max="12813" width="14.6328125" style="52" customWidth="1"/>
    <col min="12814" max="12814" width="14.36328125" style="52" bestFit="1" customWidth="1"/>
    <col min="12815" max="13056" width="9.36328125" style="52"/>
    <col min="13057" max="13057" width="0.453125" style="52" customWidth="1"/>
    <col min="13058" max="13061" width="1.6328125" style="52" customWidth="1"/>
    <col min="13062" max="13062" width="56.6328125" style="52" customWidth="1"/>
    <col min="13063" max="13063" width="14.6328125" style="52" customWidth="1"/>
    <col min="13064" max="13064" width="2.36328125" style="52" customWidth="1"/>
    <col min="13065" max="13065" width="14.6328125" style="52" customWidth="1"/>
    <col min="13066" max="13066" width="1.6328125" style="52" customWidth="1"/>
    <col min="13067" max="13067" width="14.6328125" style="52" customWidth="1"/>
    <col min="13068" max="13068" width="1.6328125" style="52" customWidth="1"/>
    <col min="13069" max="13069" width="14.6328125" style="52" customWidth="1"/>
    <col min="13070" max="13070" width="14.36328125" style="52" bestFit="1" customWidth="1"/>
    <col min="13071" max="13312" width="9.36328125" style="52"/>
    <col min="13313" max="13313" width="0.453125" style="52" customWidth="1"/>
    <col min="13314" max="13317" width="1.6328125" style="52" customWidth="1"/>
    <col min="13318" max="13318" width="56.6328125" style="52" customWidth="1"/>
    <col min="13319" max="13319" width="14.6328125" style="52" customWidth="1"/>
    <col min="13320" max="13320" width="2.36328125" style="52" customWidth="1"/>
    <col min="13321" max="13321" width="14.6328125" style="52" customWidth="1"/>
    <col min="13322" max="13322" width="1.6328125" style="52" customWidth="1"/>
    <col min="13323" max="13323" width="14.6328125" style="52" customWidth="1"/>
    <col min="13324" max="13324" width="1.6328125" style="52" customWidth="1"/>
    <col min="13325" max="13325" width="14.6328125" style="52" customWidth="1"/>
    <col min="13326" max="13326" width="14.36328125" style="52" bestFit="1" customWidth="1"/>
    <col min="13327" max="13568" width="9.36328125" style="52"/>
    <col min="13569" max="13569" width="0.453125" style="52" customWidth="1"/>
    <col min="13570" max="13573" width="1.6328125" style="52" customWidth="1"/>
    <col min="13574" max="13574" width="56.6328125" style="52" customWidth="1"/>
    <col min="13575" max="13575" width="14.6328125" style="52" customWidth="1"/>
    <col min="13576" max="13576" width="2.36328125" style="52" customWidth="1"/>
    <col min="13577" max="13577" width="14.6328125" style="52" customWidth="1"/>
    <col min="13578" max="13578" width="1.6328125" style="52" customWidth="1"/>
    <col min="13579" max="13579" width="14.6328125" style="52" customWidth="1"/>
    <col min="13580" max="13580" width="1.6328125" style="52" customWidth="1"/>
    <col min="13581" max="13581" width="14.6328125" style="52" customWidth="1"/>
    <col min="13582" max="13582" width="14.36328125" style="52" bestFit="1" customWidth="1"/>
    <col min="13583" max="13824" width="9.36328125" style="52"/>
    <col min="13825" max="13825" width="0.453125" style="52" customWidth="1"/>
    <col min="13826" max="13829" width="1.6328125" style="52" customWidth="1"/>
    <col min="13830" max="13830" width="56.6328125" style="52" customWidth="1"/>
    <col min="13831" max="13831" width="14.6328125" style="52" customWidth="1"/>
    <col min="13832" max="13832" width="2.36328125" style="52" customWidth="1"/>
    <col min="13833" max="13833" width="14.6328125" style="52" customWidth="1"/>
    <col min="13834" max="13834" width="1.6328125" style="52" customWidth="1"/>
    <col min="13835" max="13835" width="14.6328125" style="52" customWidth="1"/>
    <col min="13836" max="13836" width="1.6328125" style="52" customWidth="1"/>
    <col min="13837" max="13837" width="14.6328125" style="52" customWidth="1"/>
    <col min="13838" max="13838" width="14.36328125" style="52" bestFit="1" customWidth="1"/>
    <col min="13839" max="14080" width="9.36328125" style="52"/>
    <col min="14081" max="14081" width="0.453125" style="52" customWidth="1"/>
    <col min="14082" max="14085" width="1.6328125" style="52" customWidth="1"/>
    <col min="14086" max="14086" width="56.6328125" style="52" customWidth="1"/>
    <col min="14087" max="14087" width="14.6328125" style="52" customWidth="1"/>
    <col min="14088" max="14088" width="2.36328125" style="52" customWidth="1"/>
    <col min="14089" max="14089" width="14.6328125" style="52" customWidth="1"/>
    <col min="14090" max="14090" width="1.6328125" style="52" customWidth="1"/>
    <col min="14091" max="14091" width="14.6328125" style="52" customWidth="1"/>
    <col min="14092" max="14092" width="1.6328125" style="52" customWidth="1"/>
    <col min="14093" max="14093" width="14.6328125" style="52" customWidth="1"/>
    <col min="14094" max="14094" width="14.36328125" style="52" bestFit="1" customWidth="1"/>
    <col min="14095" max="14336" width="9.36328125" style="52"/>
    <col min="14337" max="14337" width="0.453125" style="52" customWidth="1"/>
    <col min="14338" max="14341" width="1.6328125" style="52" customWidth="1"/>
    <col min="14342" max="14342" width="56.6328125" style="52" customWidth="1"/>
    <col min="14343" max="14343" width="14.6328125" style="52" customWidth="1"/>
    <col min="14344" max="14344" width="2.36328125" style="52" customWidth="1"/>
    <col min="14345" max="14345" width="14.6328125" style="52" customWidth="1"/>
    <col min="14346" max="14346" width="1.6328125" style="52" customWidth="1"/>
    <col min="14347" max="14347" width="14.6328125" style="52" customWidth="1"/>
    <col min="14348" max="14348" width="1.6328125" style="52" customWidth="1"/>
    <col min="14349" max="14349" width="14.6328125" style="52" customWidth="1"/>
    <col min="14350" max="14350" width="14.36328125" style="52" bestFit="1" customWidth="1"/>
    <col min="14351" max="14592" width="9.36328125" style="52"/>
    <col min="14593" max="14593" width="0.453125" style="52" customWidth="1"/>
    <col min="14594" max="14597" width="1.6328125" style="52" customWidth="1"/>
    <col min="14598" max="14598" width="56.6328125" style="52" customWidth="1"/>
    <col min="14599" max="14599" width="14.6328125" style="52" customWidth="1"/>
    <col min="14600" max="14600" width="2.36328125" style="52" customWidth="1"/>
    <col min="14601" max="14601" width="14.6328125" style="52" customWidth="1"/>
    <col min="14602" max="14602" width="1.6328125" style="52" customWidth="1"/>
    <col min="14603" max="14603" width="14.6328125" style="52" customWidth="1"/>
    <col min="14604" max="14604" width="1.6328125" style="52" customWidth="1"/>
    <col min="14605" max="14605" width="14.6328125" style="52" customWidth="1"/>
    <col min="14606" max="14606" width="14.36328125" style="52" bestFit="1" customWidth="1"/>
    <col min="14607" max="14848" width="9.36328125" style="52"/>
    <col min="14849" max="14849" width="0.453125" style="52" customWidth="1"/>
    <col min="14850" max="14853" width="1.6328125" style="52" customWidth="1"/>
    <col min="14854" max="14854" width="56.6328125" style="52" customWidth="1"/>
    <col min="14855" max="14855" width="14.6328125" style="52" customWidth="1"/>
    <col min="14856" max="14856" width="2.36328125" style="52" customWidth="1"/>
    <col min="14857" max="14857" width="14.6328125" style="52" customWidth="1"/>
    <col min="14858" max="14858" width="1.6328125" style="52" customWidth="1"/>
    <col min="14859" max="14859" width="14.6328125" style="52" customWidth="1"/>
    <col min="14860" max="14860" width="1.6328125" style="52" customWidth="1"/>
    <col min="14861" max="14861" width="14.6328125" style="52" customWidth="1"/>
    <col min="14862" max="14862" width="14.36328125" style="52" bestFit="1" customWidth="1"/>
    <col min="14863" max="15104" width="9.36328125" style="52"/>
    <col min="15105" max="15105" width="0.453125" style="52" customWidth="1"/>
    <col min="15106" max="15109" width="1.6328125" style="52" customWidth="1"/>
    <col min="15110" max="15110" width="56.6328125" style="52" customWidth="1"/>
    <col min="15111" max="15111" width="14.6328125" style="52" customWidth="1"/>
    <col min="15112" max="15112" width="2.36328125" style="52" customWidth="1"/>
    <col min="15113" max="15113" width="14.6328125" style="52" customWidth="1"/>
    <col min="15114" max="15114" width="1.6328125" style="52" customWidth="1"/>
    <col min="15115" max="15115" width="14.6328125" style="52" customWidth="1"/>
    <col min="15116" max="15116" width="1.6328125" style="52" customWidth="1"/>
    <col min="15117" max="15117" width="14.6328125" style="52" customWidth="1"/>
    <col min="15118" max="15118" width="14.36328125" style="52" bestFit="1" customWidth="1"/>
    <col min="15119" max="15360" width="9.36328125" style="52"/>
    <col min="15361" max="15361" width="0.453125" style="52" customWidth="1"/>
    <col min="15362" max="15365" width="1.6328125" style="52" customWidth="1"/>
    <col min="15366" max="15366" width="56.6328125" style="52" customWidth="1"/>
    <col min="15367" max="15367" width="14.6328125" style="52" customWidth="1"/>
    <col min="15368" max="15368" width="2.36328125" style="52" customWidth="1"/>
    <col min="15369" max="15369" width="14.6328125" style="52" customWidth="1"/>
    <col min="15370" max="15370" width="1.6328125" style="52" customWidth="1"/>
    <col min="15371" max="15371" width="14.6328125" style="52" customWidth="1"/>
    <col min="15372" max="15372" width="1.6328125" style="52" customWidth="1"/>
    <col min="15373" max="15373" width="14.6328125" style="52" customWidth="1"/>
    <col min="15374" max="15374" width="14.36328125" style="52" bestFit="1" customWidth="1"/>
    <col min="15375" max="15616" width="9.36328125" style="52"/>
    <col min="15617" max="15617" width="0.453125" style="52" customWidth="1"/>
    <col min="15618" max="15621" width="1.6328125" style="52" customWidth="1"/>
    <col min="15622" max="15622" width="56.6328125" style="52" customWidth="1"/>
    <col min="15623" max="15623" width="14.6328125" style="52" customWidth="1"/>
    <col min="15624" max="15624" width="2.36328125" style="52" customWidth="1"/>
    <col min="15625" max="15625" width="14.6328125" style="52" customWidth="1"/>
    <col min="15626" max="15626" width="1.6328125" style="52" customWidth="1"/>
    <col min="15627" max="15627" width="14.6328125" style="52" customWidth="1"/>
    <col min="15628" max="15628" width="1.6328125" style="52" customWidth="1"/>
    <col min="15629" max="15629" width="14.6328125" style="52" customWidth="1"/>
    <col min="15630" max="15630" width="14.36328125" style="52" bestFit="1" customWidth="1"/>
    <col min="15631" max="15872" width="9.36328125" style="52"/>
    <col min="15873" max="15873" width="0.453125" style="52" customWidth="1"/>
    <col min="15874" max="15877" width="1.6328125" style="52" customWidth="1"/>
    <col min="15878" max="15878" width="56.6328125" style="52" customWidth="1"/>
    <col min="15879" max="15879" width="14.6328125" style="52" customWidth="1"/>
    <col min="15880" max="15880" width="2.36328125" style="52" customWidth="1"/>
    <col min="15881" max="15881" width="14.6328125" style="52" customWidth="1"/>
    <col min="15882" max="15882" width="1.6328125" style="52" customWidth="1"/>
    <col min="15883" max="15883" width="14.6328125" style="52" customWidth="1"/>
    <col min="15884" max="15884" width="1.6328125" style="52" customWidth="1"/>
    <col min="15885" max="15885" width="14.6328125" style="52" customWidth="1"/>
    <col min="15886" max="15886" width="14.36328125" style="52" bestFit="1" customWidth="1"/>
    <col min="15887" max="16128" width="9.36328125" style="52"/>
    <col min="16129" max="16129" width="0.453125" style="52" customWidth="1"/>
    <col min="16130" max="16133" width="1.6328125" style="52" customWidth="1"/>
    <col min="16134" max="16134" width="56.6328125" style="52" customWidth="1"/>
    <col min="16135" max="16135" width="14.6328125" style="52" customWidth="1"/>
    <col min="16136" max="16136" width="2.36328125" style="52" customWidth="1"/>
    <col min="16137" max="16137" width="14.6328125" style="52" customWidth="1"/>
    <col min="16138" max="16138" width="1.6328125" style="52" customWidth="1"/>
    <col min="16139" max="16139" width="14.6328125" style="52" customWidth="1"/>
    <col min="16140" max="16140" width="1.6328125" style="52" customWidth="1"/>
    <col min="16141" max="16141" width="14.6328125" style="52" customWidth="1"/>
    <col min="16142" max="16142" width="14.36328125" style="52" bestFit="1" customWidth="1"/>
    <col min="16143" max="16384" width="9.36328125" style="52"/>
  </cols>
  <sheetData>
    <row r="1" spans="1:15" ht="21" customHeight="1" x14ac:dyDescent="0.3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05"/>
      <c r="O1" s="51"/>
    </row>
    <row r="2" spans="1:15" ht="21" customHeight="1" x14ac:dyDescent="0.3">
      <c r="A2" s="132" t="s">
        <v>56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05"/>
      <c r="O2" s="51"/>
    </row>
    <row r="3" spans="1:15" ht="21" customHeight="1" x14ac:dyDescent="0.3">
      <c r="A3" s="134" t="s">
        <v>112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05"/>
      <c r="O3" s="51"/>
    </row>
    <row r="4" spans="1:15" ht="21" customHeight="1" x14ac:dyDescent="0.3">
      <c r="A4" s="132" t="s">
        <v>41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05"/>
      <c r="O4" s="51"/>
    </row>
    <row r="5" spans="1:15" ht="21" customHeight="1" x14ac:dyDescent="0.25">
      <c r="G5" s="53"/>
      <c r="K5" s="53"/>
      <c r="L5" s="54"/>
      <c r="M5" s="106" t="s">
        <v>17</v>
      </c>
    </row>
    <row r="6" spans="1:15" ht="21" customHeight="1" x14ac:dyDescent="0.3">
      <c r="G6" s="133" t="s">
        <v>1</v>
      </c>
      <c r="H6" s="133"/>
      <c r="I6" s="133"/>
      <c r="J6" s="58"/>
      <c r="K6" s="133" t="s">
        <v>30</v>
      </c>
      <c r="L6" s="133"/>
      <c r="M6" s="133"/>
    </row>
    <row r="7" spans="1:15" ht="21" customHeight="1" x14ac:dyDescent="0.3">
      <c r="G7" s="108" t="s">
        <v>113</v>
      </c>
      <c r="H7" s="60"/>
      <c r="I7" s="108" t="s">
        <v>114</v>
      </c>
      <c r="K7" s="108" t="s">
        <v>113</v>
      </c>
      <c r="L7" s="60"/>
      <c r="M7" s="108" t="s">
        <v>114</v>
      </c>
    </row>
    <row r="8" spans="1:15" ht="13.5" customHeight="1" x14ac:dyDescent="0.3">
      <c r="G8" s="62"/>
      <c r="H8" s="60"/>
      <c r="I8" s="62"/>
      <c r="K8" s="62"/>
      <c r="L8" s="60"/>
      <c r="M8" s="62"/>
    </row>
    <row r="9" spans="1:15" ht="19.75" customHeight="1" x14ac:dyDescent="0.25">
      <c r="A9" s="52" t="s">
        <v>60</v>
      </c>
      <c r="G9" s="83">
        <v>97679669</v>
      </c>
      <c r="I9" s="83">
        <v>84290757</v>
      </c>
      <c r="K9" s="109">
        <v>72055654</v>
      </c>
      <c r="M9" s="109">
        <v>61412089</v>
      </c>
    </row>
    <row r="10" spans="1:15" ht="19.75" customHeight="1" x14ac:dyDescent="0.25">
      <c r="A10" s="52" t="s">
        <v>61</v>
      </c>
      <c r="G10" s="83">
        <v>25910856</v>
      </c>
      <c r="I10" s="83">
        <v>23851018</v>
      </c>
      <c r="J10" s="67"/>
      <c r="K10" s="109">
        <v>17957513</v>
      </c>
      <c r="M10" s="109">
        <v>15723737</v>
      </c>
    </row>
    <row r="11" spans="1:15" ht="19.75" customHeight="1" x14ac:dyDescent="0.25">
      <c r="C11" s="52" t="s">
        <v>62</v>
      </c>
      <c r="G11" s="110">
        <f>G9-G10</f>
        <v>71768813</v>
      </c>
      <c r="I11" s="110">
        <f>I9-I10</f>
        <v>60439739</v>
      </c>
      <c r="K11" s="111">
        <f>K9-K10</f>
        <v>54098141</v>
      </c>
      <c r="M11" s="111">
        <f>M9-M10</f>
        <v>45688352</v>
      </c>
    </row>
    <row r="12" spans="1:15" ht="19.75" customHeight="1" x14ac:dyDescent="0.25">
      <c r="A12" s="52" t="s">
        <v>63</v>
      </c>
      <c r="G12" s="83">
        <v>30349630</v>
      </c>
      <c r="I12" s="83">
        <v>28686520</v>
      </c>
      <c r="K12" s="109">
        <v>22026519</v>
      </c>
      <c r="M12" s="109">
        <v>20189180</v>
      </c>
    </row>
    <row r="13" spans="1:15" ht="19.75" customHeight="1" x14ac:dyDescent="0.25">
      <c r="A13" s="52" t="s">
        <v>64</v>
      </c>
      <c r="G13" s="83">
        <v>9799980</v>
      </c>
      <c r="I13" s="83">
        <v>7083921</v>
      </c>
      <c r="K13" s="109">
        <v>8350344</v>
      </c>
      <c r="M13" s="109">
        <v>5852794</v>
      </c>
    </row>
    <row r="14" spans="1:15" ht="19.75" customHeight="1" x14ac:dyDescent="0.25">
      <c r="C14" s="52" t="s">
        <v>65</v>
      </c>
      <c r="G14" s="110">
        <f>G12-G13</f>
        <v>20549650</v>
      </c>
      <c r="I14" s="110">
        <f>I12-I13</f>
        <v>21602599</v>
      </c>
      <c r="K14" s="111">
        <f>K12-K13</f>
        <v>13676175</v>
      </c>
      <c r="M14" s="111">
        <f>M12-M13</f>
        <v>14336386</v>
      </c>
    </row>
    <row r="15" spans="1:15" ht="19.75" customHeight="1" x14ac:dyDescent="0.25">
      <c r="A15" s="52" t="s">
        <v>66</v>
      </c>
      <c r="G15" s="112"/>
      <c r="I15" s="112"/>
      <c r="K15" s="113"/>
      <c r="M15" s="113"/>
    </row>
    <row r="16" spans="1:15" ht="19.75" customHeight="1" x14ac:dyDescent="0.25">
      <c r="C16" s="52" t="s">
        <v>67</v>
      </c>
      <c r="G16" s="112">
        <v>7109878</v>
      </c>
      <c r="I16" s="112">
        <v>13071568</v>
      </c>
      <c r="K16" s="113">
        <v>5862166</v>
      </c>
      <c r="M16" s="113">
        <v>11485710</v>
      </c>
    </row>
    <row r="17" spans="1:15" s="107" customFormat="1" ht="19.75" customHeight="1" x14ac:dyDescent="0.25">
      <c r="A17" s="52" t="s">
        <v>68</v>
      </c>
      <c r="C17" s="52"/>
      <c r="D17" s="52"/>
      <c r="E17" s="52"/>
      <c r="F17" s="52"/>
      <c r="G17" s="114">
        <v>-807886</v>
      </c>
      <c r="H17" s="52"/>
      <c r="I17" s="83">
        <v>765814</v>
      </c>
      <c r="J17" s="52"/>
      <c r="K17" s="114">
        <v>-854244</v>
      </c>
      <c r="L17" s="52"/>
      <c r="M17" s="109">
        <v>356994</v>
      </c>
      <c r="O17" s="52"/>
    </row>
    <row r="18" spans="1:15" s="107" customFormat="1" ht="19.75" customHeight="1" x14ac:dyDescent="0.25">
      <c r="A18" s="52" t="s">
        <v>69</v>
      </c>
      <c r="C18" s="52"/>
      <c r="D18" s="52"/>
      <c r="E18" s="52"/>
      <c r="F18" s="52"/>
      <c r="G18" s="83">
        <v>139846</v>
      </c>
      <c r="H18" s="52"/>
      <c r="I18" s="83">
        <v>174124</v>
      </c>
      <c r="J18" s="52"/>
      <c r="K18" s="109">
        <v>0</v>
      </c>
      <c r="L18" s="52"/>
      <c r="M18" s="109">
        <v>0</v>
      </c>
      <c r="O18" s="52"/>
    </row>
    <row r="19" spans="1:15" s="107" customFormat="1" ht="19.75" customHeight="1" x14ac:dyDescent="0.25">
      <c r="A19" s="52" t="s">
        <v>70</v>
      </c>
      <c r="C19" s="73"/>
      <c r="D19" s="73"/>
      <c r="E19" s="73"/>
      <c r="F19" s="73"/>
      <c r="G19" s="83">
        <v>427477</v>
      </c>
      <c r="H19" s="52"/>
      <c r="I19" s="83">
        <v>262344</v>
      </c>
      <c r="J19" s="52"/>
      <c r="K19" s="109">
        <v>343965</v>
      </c>
      <c r="L19" s="52"/>
      <c r="M19" s="109">
        <v>205414</v>
      </c>
      <c r="O19" s="52"/>
    </row>
    <row r="20" spans="1:15" s="107" customFormat="1" ht="19.75" customHeight="1" x14ac:dyDescent="0.25">
      <c r="A20" s="52" t="s">
        <v>71</v>
      </c>
      <c r="C20" s="73"/>
      <c r="D20" s="73"/>
      <c r="E20" s="73"/>
      <c r="F20" s="73"/>
      <c r="G20" s="83">
        <v>2009896</v>
      </c>
      <c r="H20" s="52"/>
      <c r="I20" s="83">
        <v>1972259</v>
      </c>
      <c r="J20" s="52"/>
      <c r="K20" s="109">
        <v>6070691</v>
      </c>
      <c r="L20" s="52"/>
      <c r="M20" s="109">
        <v>3931972</v>
      </c>
      <c r="O20" s="52"/>
    </row>
    <row r="21" spans="1:15" s="107" customFormat="1" ht="19.75" customHeight="1" x14ac:dyDescent="0.25">
      <c r="A21" s="52" t="s">
        <v>72</v>
      </c>
      <c r="B21" s="52"/>
      <c r="C21" s="52"/>
      <c r="D21" s="52"/>
      <c r="E21" s="52"/>
      <c r="F21" s="52"/>
      <c r="G21" s="93">
        <v>811492</v>
      </c>
      <c r="H21" s="52"/>
      <c r="I21" s="93">
        <v>838317</v>
      </c>
      <c r="J21" s="52"/>
      <c r="K21" s="115">
        <v>275729</v>
      </c>
      <c r="L21" s="52"/>
      <c r="M21" s="115">
        <v>298185</v>
      </c>
      <c r="O21" s="52"/>
    </row>
    <row r="22" spans="1:15" s="107" customFormat="1" ht="19.75" customHeight="1" x14ac:dyDescent="0.25">
      <c r="A22" s="52"/>
      <c r="B22" s="52"/>
      <c r="C22" s="52" t="s">
        <v>73</v>
      </c>
      <c r="D22" s="52"/>
      <c r="E22" s="52"/>
      <c r="F22" s="52"/>
      <c r="G22" s="110">
        <f>G11+G14+SUM(G16:G21)</f>
        <v>102009166</v>
      </c>
      <c r="H22" s="52"/>
      <c r="I22" s="110">
        <f>I11+I14+SUM(I16:I21)</f>
        <v>99126764</v>
      </c>
      <c r="J22" s="52"/>
      <c r="K22" s="111">
        <f>K11+K14+SUM(K16:K21)</f>
        <v>79472623</v>
      </c>
      <c r="L22" s="52"/>
      <c r="M22" s="111">
        <f>M11+M14+SUM(M16:M21)</f>
        <v>76303013</v>
      </c>
      <c r="O22" s="52"/>
    </row>
    <row r="23" spans="1:15" s="107" customFormat="1" ht="19.75" customHeight="1" x14ac:dyDescent="0.25">
      <c r="A23" s="52" t="s">
        <v>74</v>
      </c>
      <c r="C23" s="52"/>
      <c r="D23" s="52"/>
      <c r="E23" s="52"/>
      <c r="F23" s="52"/>
      <c r="G23" s="83"/>
      <c r="H23" s="52"/>
      <c r="I23" s="83"/>
      <c r="J23" s="52"/>
      <c r="K23" s="109"/>
      <c r="L23" s="52"/>
      <c r="M23" s="109"/>
      <c r="O23" s="52"/>
    </row>
    <row r="24" spans="1:15" s="107" customFormat="1" ht="19.75" customHeight="1" x14ac:dyDescent="0.25">
      <c r="A24" s="52"/>
      <c r="B24" s="52"/>
      <c r="C24" s="52" t="s">
        <v>75</v>
      </c>
      <c r="D24" s="52"/>
      <c r="E24" s="52"/>
      <c r="F24" s="52"/>
      <c r="G24" s="109">
        <v>25931334</v>
      </c>
      <c r="H24" s="52"/>
      <c r="I24" s="109">
        <v>26162043</v>
      </c>
      <c r="J24" s="52"/>
      <c r="K24" s="109">
        <v>18503418</v>
      </c>
      <c r="L24" s="52"/>
      <c r="M24" s="109">
        <v>18665533</v>
      </c>
      <c r="O24" s="52"/>
    </row>
    <row r="25" spans="1:15" s="107" customFormat="1" ht="19.75" customHeight="1" x14ac:dyDescent="0.25">
      <c r="A25" s="52"/>
      <c r="B25" s="52"/>
      <c r="C25" s="52" t="s">
        <v>76</v>
      </c>
      <c r="D25" s="52"/>
      <c r="E25" s="52"/>
      <c r="F25" s="52"/>
      <c r="G25" s="83">
        <v>232512</v>
      </c>
      <c r="H25" s="52"/>
      <c r="I25" s="83">
        <v>177159</v>
      </c>
      <c r="J25" s="52"/>
      <c r="K25" s="109">
        <v>86995</v>
      </c>
      <c r="L25" s="52"/>
      <c r="M25" s="109">
        <v>83128</v>
      </c>
      <c r="O25" s="52"/>
    </row>
    <row r="26" spans="1:15" s="107" customFormat="1" ht="19.75" customHeight="1" x14ac:dyDescent="0.25">
      <c r="A26" s="52"/>
      <c r="B26" s="52"/>
      <c r="C26" s="52" t="s">
        <v>77</v>
      </c>
      <c r="D26" s="52"/>
      <c r="E26" s="52"/>
      <c r="F26" s="52"/>
      <c r="G26" s="83">
        <v>10554630</v>
      </c>
      <c r="H26" s="52"/>
      <c r="I26" s="83">
        <v>9696375</v>
      </c>
      <c r="J26" s="52"/>
      <c r="K26" s="109">
        <v>7948452</v>
      </c>
      <c r="L26" s="52"/>
      <c r="M26" s="109">
        <v>7320964</v>
      </c>
      <c r="O26" s="52"/>
    </row>
    <row r="27" spans="1:15" s="107" customFormat="1" ht="19.75" customHeight="1" x14ac:dyDescent="0.25">
      <c r="A27" s="52"/>
      <c r="B27" s="52"/>
      <c r="C27" s="52" t="s">
        <v>78</v>
      </c>
      <c r="D27" s="52"/>
      <c r="E27" s="52"/>
      <c r="F27" s="52"/>
      <c r="G27" s="83">
        <v>2583350</v>
      </c>
      <c r="H27" s="52"/>
      <c r="I27" s="83">
        <v>2190555</v>
      </c>
      <c r="J27" s="52"/>
      <c r="K27" s="109">
        <v>2494488</v>
      </c>
      <c r="L27" s="52"/>
      <c r="M27" s="109">
        <v>2138512</v>
      </c>
      <c r="O27" s="52"/>
    </row>
    <row r="28" spans="1:15" s="107" customFormat="1" ht="19.75" customHeight="1" x14ac:dyDescent="0.25">
      <c r="A28" s="52"/>
      <c r="B28" s="52"/>
      <c r="C28" s="52" t="s">
        <v>19</v>
      </c>
      <c r="D28" s="52"/>
      <c r="E28" s="52"/>
      <c r="F28" s="52"/>
      <c r="G28" s="93">
        <v>10645594</v>
      </c>
      <c r="H28" s="52"/>
      <c r="I28" s="93">
        <v>9703393</v>
      </c>
      <c r="J28" s="52"/>
      <c r="K28" s="115">
        <v>6683750</v>
      </c>
      <c r="L28" s="52"/>
      <c r="M28" s="115">
        <v>6239476</v>
      </c>
      <c r="O28" s="52"/>
    </row>
    <row r="29" spans="1:15" s="107" customFormat="1" ht="19.75" customHeight="1" x14ac:dyDescent="0.25">
      <c r="A29" s="52"/>
      <c r="B29" s="52"/>
      <c r="C29" s="52"/>
      <c r="D29" s="52"/>
      <c r="E29" s="52" t="s">
        <v>79</v>
      </c>
      <c r="F29" s="52"/>
      <c r="G29" s="110">
        <f>SUM(G24:G28)</f>
        <v>49947420</v>
      </c>
      <c r="H29" s="52"/>
      <c r="I29" s="110">
        <f>SUM(I24:I28)</f>
        <v>47929525</v>
      </c>
      <c r="J29" s="52"/>
      <c r="K29" s="111">
        <f>SUM(K24:K28)</f>
        <v>35717103</v>
      </c>
      <c r="L29" s="52"/>
      <c r="M29" s="111">
        <f>SUM(M24:M28)</f>
        <v>34447613</v>
      </c>
      <c r="O29" s="52"/>
    </row>
    <row r="30" spans="1:15" s="107" customFormat="1" ht="19.75" customHeight="1" x14ac:dyDescent="0.25">
      <c r="A30" s="52" t="s">
        <v>80</v>
      </c>
      <c r="C30" s="52"/>
      <c r="D30" s="52"/>
      <c r="E30" s="52"/>
      <c r="F30" s="52"/>
      <c r="G30" s="110">
        <v>24732757</v>
      </c>
      <c r="H30" s="52"/>
      <c r="I30" s="110">
        <v>26006193</v>
      </c>
      <c r="J30" s="52"/>
      <c r="K30" s="111">
        <v>22135670</v>
      </c>
      <c r="L30" s="52"/>
      <c r="M30" s="111">
        <v>20093495</v>
      </c>
      <c r="O30" s="52"/>
    </row>
    <row r="31" spans="1:15" s="107" customFormat="1" ht="19.75" customHeight="1" x14ac:dyDescent="0.25">
      <c r="A31" s="52" t="s">
        <v>81</v>
      </c>
      <c r="B31" s="52"/>
      <c r="C31" s="52"/>
      <c r="D31" s="52"/>
      <c r="E31" s="52"/>
      <c r="F31" s="52"/>
      <c r="G31" s="83">
        <f>G22-G29-G30</f>
        <v>27328989</v>
      </c>
      <c r="H31" s="52"/>
      <c r="I31" s="83">
        <f>I22-I29-I30</f>
        <v>25191046</v>
      </c>
      <c r="J31" s="52"/>
      <c r="K31" s="109">
        <f>K22-K29-K30</f>
        <v>21619850</v>
      </c>
      <c r="L31" s="52"/>
      <c r="M31" s="109">
        <f>M22-M29-M30</f>
        <v>21761905</v>
      </c>
      <c r="O31" s="52"/>
    </row>
    <row r="32" spans="1:15" ht="19.75" customHeight="1" x14ac:dyDescent="0.25">
      <c r="A32" s="52" t="s">
        <v>82</v>
      </c>
      <c r="G32" s="115">
        <v>5226555</v>
      </c>
      <c r="I32" s="115">
        <v>4672474</v>
      </c>
      <c r="K32" s="116">
        <v>3114620</v>
      </c>
      <c r="M32" s="116">
        <v>3625603</v>
      </c>
    </row>
    <row r="33" spans="1:14" ht="19.75" customHeight="1" x14ac:dyDescent="0.25">
      <c r="A33" s="52" t="s">
        <v>84</v>
      </c>
      <c r="G33" s="111">
        <f>G31-G32</f>
        <v>22102434</v>
      </c>
      <c r="I33" s="111">
        <f>I31-I32</f>
        <v>20518572</v>
      </c>
      <c r="K33" s="111">
        <f>K31-K32</f>
        <v>18505230</v>
      </c>
      <c r="M33" s="111">
        <f>M31-M32</f>
        <v>18136302</v>
      </c>
    </row>
    <row r="34" spans="1:14" ht="19.75" customHeight="1" x14ac:dyDescent="0.25">
      <c r="A34" s="52" t="s">
        <v>85</v>
      </c>
      <c r="G34" s="112"/>
      <c r="I34" s="112"/>
      <c r="K34" s="113"/>
      <c r="M34" s="113"/>
    </row>
    <row r="35" spans="1:14" ht="19.75" customHeight="1" x14ac:dyDescent="0.25">
      <c r="C35" s="52" t="s">
        <v>115</v>
      </c>
      <c r="G35" s="117"/>
      <c r="I35" s="117"/>
      <c r="K35" s="117"/>
      <c r="M35" s="117"/>
    </row>
    <row r="36" spans="1:14" ht="19.75" customHeight="1" x14ac:dyDescent="0.25">
      <c r="E36" s="52" t="s">
        <v>87</v>
      </c>
      <c r="G36" s="117"/>
      <c r="I36" s="117"/>
      <c r="K36" s="117"/>
      <c r="M36" s="117"/>
    </row>
    <row r="37" spans="1:14" ht="19.75" customHeight="1" x14ac:dyDescent="0.25">
      <c r="F37" s="52" t="s">
        <v>88</v>
      </c>
      <c r="G37" s="114">
        <v>-15703740</v>
      </c>
      <c r="I37" s="114">
        <v>-6006967</v>
      </c>
      <c r="K37" s="114">
        <v>-12585057</v>
      </c>
      <c r="M37" s="114">
        <v>-6154305</v>
      </c>
    </row>
    <row r="38" spans="1:14" ht="19.75" customHeight="1" x14ac:dyDescent="0.25">
      <c r="E38" s="52" t="s">
        <v>116</v>
      </c>
      <c r="G38" s="114">
        <v>-1354613</v>
      </c>
      <c r="I38" s="114">
        <v>-432713</v>
      </c>
      <c r="K38" s="114">
        <v>-1354613</v>
      </c>
      <c r="M38" s="114">
        <v>-432713</v>
      </c>
    </row>
    <row r="39" spans="1:14" ht="19.75" customHeight="1" x14ac:dyDescent="0.25">
      <c r="E39" s="52" t="s">
        <v>90</v>
      </c>
      <c r="G39" s="83"/>
      <c r="I39" s="83"/>
      <c r="K39" s="118"/>
      <c r="M39" s="118"/>
    </row>
    <row r="40" spans="1:14" ht="19.75" customHeight="1" x14ac:dyDescent="0.25">
      <c r="F40" s="52" t="s">
        <v>91</v>
      </c>
      <c r="G40" s="83">
        <v>13108956</v>
      </c>
      <c r="I40" s="83">
        <v>22220824</v>
      </c>
      <c r="K40" s="83">
        <v>5128182</v>
      </c>
      <c r="M40" s="83">
        <v>6826267</v>
      </c>
      <c r="N40" s="119"/>
    </row>
    <row r="41" spans="1:14" ht="19.75" customHeight="1" x14ac:dyDescent="0.25">
      <c r="E41" s="52" t="s">
        <v>92</v>
      </c>
      <c r="G41" s="114">
        <v>-29</v>
      </c>
      <c r="I41" s="83">
        <v>0</v>
      </c>
      <c r="K41" s="83">
        <v>0</v>
      </c>
      <c r="M41" s="83">
        <v>0</v>
      </c>
      <c r="N41" s="119"/>
    </row>
    <row r="42" spans="1:14" ht="19.75" customHeight="1" x14ac:dyDescent="0.25">
      <c r="E42" s="52" t="s">
        <v>93</v>
      </c>
      <c r="G42" s="120"/>
      <c r="I42" s="120"/>
      <c r="K42" s="114"/>
      <c r="M42" s="114"/>
      <c r="N42" s="119"/>
    </row>
    <row r="43" spans="1:14" ht="19.75" customHeight="1" x14ac:dyDescent="0.25">
      <c r="F43" s="52" t="s">
        <v>94</v>
      </c>
      <c r="G43" s="83">
        <v>3880784</v>
      </c>
      <c r="I43" s="83">
        <v>1360475</v>
      </c>
      <c r="K43" s="83">
        <v>3196725</v>
      </c>
      <c r="M43" s="83">
        <v>1404748</v>
      </c>
      <c r="N43" s="119"/>
    </row>
    <row r="44" spans="1:14" ht="19.75" customHeight="1" x14ac:dyDescent="0.25">
      <c r="C44" s="52" t="s">
        <v>95</v>
      </c>
      <c r="G44" s="114"/>
      <c r="I44" s="114"/>
      <c r="K44" s="121"/>
      <c r="M44" s="121"/>
      <c r="N44" s="119"/>
    </row>
    <row r="45" spans="1:14" ht="19.75" customHeight="1" x14ac:dyDescent="0.25">
      <c r="E45" s="52" t="s">
        <v>117</v>
      </c>
      <c r="G45" s="114"/>
      <c r="I45" s="114"/>
      <c r="K45" s="121"/>
      <c r="M45" s="121"/>
      <c r="N45" s="119"/>
    </row>
    <row r="46" spans="1:14" ht="19.75" customHeight="1" x14ac:dyDescent="0.25">
      <c r="F46" s="52" t="s">
        <v>97</v>
      </c>
      <c r="G46" s="83">
        <v>3103484</v>
      </c>
      <c r="I46" s="83">
        <v>9852883</v>
      </c>
      <c r="K46" s="83">
        <v>3047642</v>
      </c>
      <c r="M46" s="83">
        <v>9770750</v>
      </c>
      <c r="N46" s="119"/>
    </row>
    <row r="47" spans="1:14" ht="19.75" customHeight="1" x14ac:dyDescent="0.25">
      <c r="E47" s="52" t="s">
        <v>98</v>
      </c>
      <c r="G47" s="114"/>
      <c r="I47" s="114"/>
      <c r="K47" s="121"/>
      <c r="M47" s="121"/>
      <c r="N47" s="119"/>
    </row>
    <row r="48" spans="1:14" ht="19.75" customHeight="1" x14ac:dyDescent="0.25">
      <c r="F48" s="52" t="s">
        <v>99</v>
      </c>
      <c r="G48" s="83">
        <v>969509</v>
      </c>
      <c r="I48" s="114">
        <v>-657209</v>
      </c>
      <c r="K48" s="83">
        <v>969509</v>
      </c>
      <c r="M48" s="114">
        <v>-657209</v>
      </c>
      <c r="N48" s="119"/>
    </row>
    <row r="49" spans="1:15" ht="19.75" customHeight="1" x14ac:dyDescent="0.25">
      <c r="E49" s="52" t="s">
        <v>118</v>
      </c>
      <c r="G49" s="114">
        <v>-1306</v>
      </c>
      <c r="I49" s="114">
        <v>-18650</v>
      </c>
      <c r="K49" s="83">
        <v>1145</v>
      </c>
      <c r="M49" s="114">
        <v>-811</v>
      </c>
    </row>
    <row r="50" spans="1:15" ht="19.75" customHeight="1" x14ac:dyDescent="0.25">
      <c r="E50" s="52" t="s">
        <v>92</v>
      </c>
      <c r="G50" s="114">
        <v>-1357</v>
      </c>
      <c r="I50" s="114">
        <v>-2544</v>
      </c>
      <c r="K50" s="121">
        <v>0</v>
      </c>
      <c r="M50" s="121">
        <v>0</v>
      </c>
    </row>
    <row r="51" spans="1:15" ht="19.75" customHeight="1" x14ac:dyDescent="0.25">
      <c r="E51" s="52" t="s">
        <v>93</v>
      </c>
      <c r="G51" s="120"/>
      <c r="I51" s="120"/>
      <c r="K51" s="114"/>
      <c r="M51" s="114"/>
    </row>
    <row r="52" spans="1:15" ht="19.75" customHeight="1" x14ac:dyDescent="0.25">
      <c r="F52" s="52" t="s">
        <v>94</v>
      </c>
      <c r="G52" s="122">
        <v>-713941</v>
      </c>
      <c r="I52" s="122">
        <v>-1813405</v>
      </c>
      <c r="K52" s="123">
        <v>-791933</v>
      </c>
      <c r="M52" s="123">
        <v>-1804116</v>
      </c>
    </row>
    <row r="53" spans="1:15" s="107" customFormat="1" ht="19.75" customHeight="1" x14ac:dyDescent="0.25">
      <c r="A53" s="52"/>
      <c r="B53" s="52"/>
      <c r="C53" s="52"/>
      <c r="D53" s="52"/>
      <c r="E53" s="52" t="s">
        <v>102</v>
      </c>
      <c r="F53" s="52" t="s">
        <v>103</v>
      </c>
      <c r="G53" s="123">
        <f>SUM(G35:G52)</f>
        <v>3287747</v>
      </c>
      <c r="H53" s="52"/>
      <c r="I53" s="124">
        <f>SUM(I35:I52)</f>
        <v>24502694</v>
      </c>
      <c r="J53" s="52"/>
      <c r="K53" s="123">
        <f>SUM(K35:K52)</f>
        <v>-2388400</v>
      </c>
      <c r="L53" s="52"/>
      <c r="M53" s="124">
        <f>SUM(M35:M52)</f>
        <v>8952611</v>
      </c>
      <c r="O53" s="52"/>
    </row>
    <row r="54" spans="1:15" s="107" customFormat="1" ht="19.75" customHeight="1" thickBot="1" x14ac:dyDescent="0.3">
      <c r="A54" s="54" t="s">
        <v>104</v>
      </c>
      <c r="B54" s="52"/>
      <c r="C54" s="52"/>
      <c r="D54" s="52"/>
      <c r="E54" s="52"/>
      <c r="F54" s="52"/>
      <c r="G54" s="125">
        <f>G33+G53</f>
        <v>25390181</v>
      </c>
      <c r="H54" s="52"/>
      <c r="I54" s="125">
        <f>I33+I53</f>
        <v>45021266</v>
      </c>
      <c r="J54" s="52"/>
      <c r="K54" s="125">
        <f>K33+K53</f>
        <v>16116830</v>
      </c>
      <c r="L54" s="52"/>
      <c r="M54" s="125">
        <f>M33+M53</f>
        <v>27088913</v>
      </c>
      <c r="O54" s="52"/>
    </row>
    <row r="55" spans="1:15" s="107" customFormat="1" ht="19.75" customHeight="1" thickTop="1" x14ac:dyDescent="0.25">
      <c r="A55" s="54" t="s">
        <v>105</v>
      </c>
      <c r="B55" s="52"/>
      <c r="C55" s="52"/>
      <c r="D55" s="52"/>
      <c r="E55" s="52"/>
      <c r="F55" s="52"/>
      <c r="G55" s="83"/>
      <c r="H55" s="52"/>
      <c r="I55" s="83"/>
      <c r="J55" s="52"/>
      <c r="K55" s="109"/>
      <c r="L55" s="52"/>
      <c r="M55" s="109"/>
      <c r="O55" s="52"/>
    </row>
    <row r="56" spans="1:15" s="107" customFormat="1" ht="19.75" customHeight="1" x14ac:dyDescent="0.25">
      <c r="A56" s="52"/>
      <c r="B56" s="52"/>
      <c r="C56" s="52" t="s">
        <v>106</v>
      </c>
      <c r="D56" s="52"/>
      <c r="E56" s="52"/>
      <c r="F56" s="52"/>
      <c r="G56" s="83">
        <f>G33-G57</f>
        <v>21736126</v>
      </c>
      <c r="H56" s="52"/>
      <c r="I56" s="83">
        <f>I33-I57</f>
        <v>20189067</v>
      </c>
      <c r="J56" s="52"/>
      <c r="K56" s="109">
        <f>K33-K57</f>
        <v>18505230</v>
      </c>
      <c r="L56" s="52"/>
      <c r="M56" s="109">
        <f>M33-M57</f>
        <v>18136302</v>
      </c>
      <c r="O56" s="52"/>
    </row>
    <row r="57" spans="1:15" s="107" customFormat="1" ht="19.75" customHeight="1" x14ac:dyDescent="0.25">
      <c r="A57" s="52"/>
      <c r="B57" s="52"/>
      <c r="C57" s="52" t="s">
        <v>107</v>
      </c>
      <c r="D57" s="52"/>
      <c r="E57" s="52"/>
      <c r="F57" s="52"/>
      <c r="G57" s="83">
        <v>366308</v>
      </c>
      <c r="H57" s="52"/>
      <c r="I57" s="83">
        <v>329505</v>
      </c>
      <c r="J57" s="52"/>
      <c r="K57" s="109">
        <v>0</v>
      </c>
      <c r="L57" s="52"/>
      <c r="M57" s="109">
        <v>0</v>
      </c>
      <c r="O57" s="52"/>
    </row>
    <row r="58" spans="1:15" s="107" customFormat="1" ht="19.75" customHeight="1" thickBot="1" x14ac:dyDescent="0.3">
      <c r="A58" s="52"/>
      <c r="B58" s="52"/>
      <c r="C58" s="52"/>
      <c r="D58" s="52"/>
      <c r="E58" s="52"/>
      <c r="F58" s="52"/>
      <c r="G58" s="125">
        <f>SUM(G56:G57)</f>
        <v>22102434</v>
      </c>
      <c r="H58" s="52"/>
      <c r="I58" s="125">
        <f>SUM(I56:I57)</f>
        <v>20518572</v>
      </c>
      <c r="J58" s="52"/>
      <c r="K58" s="126">
        <f>SUM(K56:K57)</f>
        <v>18505230</v>
      </c>
      <c r="L58" s="52"/>
      <c r="M58" s="126">
        <f>SUM(M56:M57)</f>
        <v>18136302</v>
      </c>
      <c r="O58" s="52"/>
    </row>
    <row r="59" spans="1:15" s="107" customFormat="1" ht="19.75" customHeight="1" thickTop="1" x14ac:dyDescent="0.25">
      <c r="A59" s="54" t="s">
        <v>108</v>
      </c>
      <c r="B59" s="52"/>
      <c r="C59" s="52"/>
      <c r="D59" s="52"/>
      <c r="E59" s="52"/>
      <c r="F59" s="52"/>
      <c r="G59" s="83"/>
      <c r="H59" s="52"/>
      <c r="I59" s="83"/>
      <c r="J59" s="52"/>
      <c r="K59" s="109"/>
      <c r="L59" s="52"/>
      <c r="M59" s="109"/>
      <c r="O59" s="52"/>
    </row>
    <row r="60" spans="1:15" s="107" customFormat="1" ht="19.75" customHeight="1" x14ac:dyDescent="0.25">
      <c r="A60" s="52"/>
      <c r="B60" s="52"/>
      <c r="C60" s="52" t="s">
        <v>106</v>
      </c>
      <c r="D60" s="52"/>
      <c r="E60" s="52"/>
      <c r="F60" s="52"/>
      <c r="G60" s="107">
        <f>G54-G61</f>
        <v>24977141</v>
      </c>
      <c r="H60" s="52"/>
      <c r="I60" s="107">
        <f>I54-I61</f>
        <v>44571663</v>
      </c>
      <c r="J60" s="52"/>
      <c r="K60" s="107">
        <f>K54-K61</f>
        <v>16116830</v>
      </c>
      <c r="L60" s="52"/>
      <c r="M60" s="107">
        <f>M54-M61</f>
        <v>27088913</v>
      </c>
      <c r="O60" s="52"/>
    </row>
    <row r="61" spans="1:15" s="107" customFormat="1" ht="19.75" customHeight="1" x14ac:dyDescent="0.25">
      <c r="A61" s="52"/>
      <c r="B61" s="52"/>
      <c r="C61" s="52" t="s">
        <v>107</v>
      </c>
      <c r="D61" s="52"/>
      <c r="E61" s="52"/>
      <c r="F61" s="52"/>
      <c r="G61" s="83">
        <v>413040</v>
      </c>
      <c r="H61" s="52"/>
      <c r="I61" s="83">
        <v>449603</v>
      </c>
      <c r="J61" s="52"/>
      <c r="K61" s="109">
        <v>0</v>
      </c>
      <c r="L61" s="52"/>
      <c r="M61" s="109">
        <v>0</v>
      </c>
      <c r="O61" s="52"/>
    </row>
    <row r="62" spans="1:15" s="107" customFormat="1" ht="19.75" customHeight="1" thickBot="1" x14ac:dyDescent="0.3">
      <c r="A62" s="52"/>
      <c r="B62" s="52"/>
      <c r="C62" s="52"/>
      <c r="D62" s="52"/>
      <c r="E62" s="52"/>
      <c r="F62" s="52"/>
      <c r="G62" s="125">
        <f>SUM(G60:G61)</f>
        <v>25390181</v>
      </c>
      <c r="H62" s="52"/>
      <c r="I62" s="125">
        <f>SUM(I60:I61)</f>
        <v>45021266</v>
      </c>
      <c r="J62" s="52"/>
      <c r="K62" s="125">
        <f>SUM(K60:K61)</f>
        <v>16116830</v>
      </c>
      <c r="L62" s="52"/>
      <c r="M62" s="125">
        <f>SUM(M60:M61)</f>
        <v>27088913</v>
      </c>
      <c r="O62" s="52"/>
    </row>
    <row r="63" spans="1:15" s="107" customFormat="1" ht="19.75" customHeight="1" thickTop="1" thickBot="1" x14ac:dyDescent="0.3">
      <c r="A63" s="54" t="s">
        <v>109</v>
      </c>
      <c r="B63" s="52"/>
      <c r="C63" s="52"/>
      <c r="D63" s="52"/>
      <c r="E63" s="52"/>
      <c r="F63" s="52"/>
      <c r="G63" s="127">
        <f>G56/G65</f>
        <v>11.38706850170496</v>
      </c>
      <c r="H63" s="52"/>
      <c r="I63" s="127">
        <f>I56/I65</f>
        <v>10.576599018358241</v>
      </c>
      <c r="J63" s="52"/>
      <c r="K63" s="128">
        <f>K56/K65</f>
        <v>9.6944746110602082</v>
      </c>
      <c r="L63" s="52"/>
      <c r="M63" s="128">
        <f>M56/M65</f>
        <v>9.5012015131679242</v>
      </c>
      <c r="O63" s="52"/>
    </row>
    <row r="64" spans="1:15" s="107" customFormat="1" ht="19.75" customHeight="1" thickTop="1" x14ac:dyDescent="0.25">
      <c r="A64" s="54" t="s">
        <v>110</v>
      </c>
      <c r="B64" s="52"/>
      <c r="C64" s="52"/>
      <c r="D64" s="52"/>
      <c r="E64" s="52"/>
      <c r="F64" s="52"/>
      <c r="G64" s="100"/>
      <c r="H64" s="52"/>
      <c r="I64" s="100"/>
      <c r="J64" s="52"/>
      <c r="K64" s="100"/>
      <c r="L64" s="52"/>
      <c r="M64" s="100"/>
      <c r="O64" s="52"/>
    </row>
    <row r="65" spans="1:15" s="107" customFormat="1" ht="19.75" customHeight="1" thickBot="1" x14ac:dyDescent="0.3">
      <c r="A65" s="54"/>
      <c r="B65" s="54" t="s">
        <v>111</v>
      </c>
      <c r="C65" s="54"/>
      <c r="D65" s="54"/>
      <c r="E65" s="52"/>
      <c r="F65" s="52"/>
      <c r="G65" s="129">
        <v>1908843</v>
      </c>
      <c r="H65" s="102"/>
      <c r="I65" s="129">
        <v>1908843</v>
      </c>
      <c r="J65" s="102"/>
      <c r="K65" s="130">
        <v>1908843</v>
      </c>
      <c r="L65" s="52"/>
      <c r="M65" s="130">
        <v>1908843</v>
      </c>
      <c r="O65" s="52"/>
    </row>
    <row r="66" spans="1:15" s="107" customFormat="1" ht="14.5" thickTop="1" x14ac:dyDescent="0.25">
      <c r="A66" s="52"/>
      <c r="B66" s="52"/>
      <c r="C66" s="52"/>
      <c r="D66" s="52"/>
      <c r="E66" s="52"/>
      <c r="F66" s="52"/>
      <c r="G66" s="100"/>
      <c r="H66" s="52"/>
      <c r="I66" s="52"/>
      <c r="J66" s="52"/>
      <c r="K66" s="100"/>
      <c r="L66" s="52"/>
      <c r="M66" s="100"/>
      <c r="O66" s="52"/>
    </row>
  </sheetData>
  <sheetProtection algorithmName="SHA-512" hashValue="Ha42j40cHny4leR0TN0B7wdl1TStL37VzOgYGNLmanv8zJ8Vp4u6OazwkAeWgJLr3YNSvWD3dKqMcBk0NVw1cA==" saltValue="ir21wN1p10sZsAT6lCjZYA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Position</vt:lpstr>
      <vt:lpstr>Profit or Loss_3mth</vt:lpstr>
      <vt:lpstr>Profit or Loss_9mth</vt:lpstr>
      <vt:lpstr>'Profit or Loss_9mth'!Print_Area</vt:lpstr>
      <vt:lpstr>'Financial Position'!Print_Titles</vt:lpstr>
      <vt:lpstr>'Profit or Loss_3mth'!Print_Titles</vt:lpstr>
      <vt:lpstr>'Profit or Loss_9mth'!Print_Titles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Varinthorn Luengamornsiri</cp:lastModifiedBy>
  <cp:lastPrinted>2021-07-16T01:54:38Z</cp:lastPrinted>
  <dcterms:created xsi:type="dcterms:W3CDTF">2007-04-12T01:27:03Z</dcterms:created>
  <dcterms:modified xsi:type="dcterms:W3CDTF">2022-10-20T06:21:49Z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