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Website\2021\3-Mar-21\"/>
    </mc:Choice>
  </mc:AlternateContent>
  <xr:revisionPtr revIDLastSave="0" documentId="13_ncr:1_{82D3C5CC-3966-4053-9DD3-78FA4A83C4EE}" xr6:coauthVersionLast="36" xr6:coauthVersionMax="45" xr10:uidLastSave="{00000000-0000-0000-0000-000000000000}"/>
  <bookViews>
    <workbookView xWindow="-28920" yWindow="1425" windowWidth="29040" windowHeight="15840" xr2:uid="{00000000-000D-0000-FFFF-FFFF00000000}"/>
  </bookViews>
  <sheets>
    <sheet name="Financial Position" sheetId="6" r:id="rId1"/>
    <sheet name="Profit or Loss_3mth" sheetId="7" r:id="rId2"/>
  </sheets>
  <externalReferences>
    <externalReference r:id="rId3"/>
  </externalReferences>
  <definedNames>
    <definedName name="AsatDate">[1]Menu!$F$7</definedName>
    <definedName name="F_906">#REF!</definedName>
    <definedName name="_xlnm.Print_Area" localSheetId="1">'Profit or Loss_3mth'!$A$1:$Q$67</definedName>
    <definedName name="_xlnm.Print_Titles" localSheetId="0">'Financial Position'!$1:$7</definedName>
    <definedName name="_xlnm.Print_Titles" localSheetId="1">'Profit or Loss_3mth'!$1:$8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5" i="7" l="1"/>
  <c r="O55" i="7"/>
  <c r="M55" i="7"/>
  <c r="K55" i="7"/>
  <c r="I55" i="7"/>
  <c r="G55" i="7"/>
  <c r="Q31" i="7"/>
  <c r="O31" i="7"/>
  <c r="M31" i="7"/>
  <c r="K31" i="7"/>
  <c r="I31" i="7"/>
  <c r="G31" i="7"/>
  <c r="Q16" i="7"/>
  <c r="O16" i="7"/>
  <c r="M16" i="7"/>
  <c r="K16" i="7"/>
  <c r="I16" i="7"/>
  <c r="G16" i="7"/>
  <c r="Q13" i="7"/>
  <c r="Q24" i="7" s="1"/>
  <c r="Q33" i="7" s="1"/>
  <c r="Q35" i="7" s="1"/>
  <c r="O13" i="7"/>
  <c r="O24" i="7" s="1"/>
  <c r="M13" i="7"/>
  <c r="M24" i="7" s="1"/>
  <c r="M33" i="7" s="1"/>
  <c r="M35" i="7" s="1"/>
  <c r="K13" i="7"/>
  <c r="I13" i="7"/>
  <c r="I24" i="7" s="1"/>
  <c r="G13" i="7"/>
  <c r="G24" i="7" s="1"/>
  <c r="G33" i="7" s="1"/>
  <c r="G35" i="7" s="1"/>
  <c r="I33" i="7" l="1"/>
  <c r="I35" i="7" s="1"/>
  <c r="I56" i="7" s="1"/>
  <c r="I62" i="7" s="1"/>
  <c r="I64" i="7" s="1"/>
  <c r="K24" i="7"/>
  <c r="K33" i="7" s="1"/>
  <c r="K35" i="7" s="1"/>
  <c r="K56" i="7" s="1"/>
  <c r="K62" i="7" s="1"/>
  <c r="K64" i="7" s="1"/>
  <c r="O33" i="7"/>
  <c r="O35" i="7" s="1"/>
  <c r="O56" i="7" s="1"/>
  <c r="O62" i="7" s="1"/>
  <c r="O64" i="7" s="1"/>
  <c r="G56" i="7"/>
  <c r="G62" i="7" s="1"/>
  <c r="G64" i="7" s="1"/>
  <c r="G58" i="7"/>
  <c r="O58" i="7"/>
  <c r="Q58" i="7"/>
  <c r="Q56" i="7"/>
  <c r="Q62" i="7" s="1"/>
  <c r="Q64" i="7" s="1"/>
  <c r="M56" i="7"/>
  <c r="M62" i="7" s="1"/>
  <c r="M64" i="7" s="1"/>
  <c r="M58" i="7"/>
  <c r="H75" i="6"/>
  <c r="H77" i="6" s="1"/>
  <c r="F75" i="6"/>
  <c r="F77" i="6" s="1"/>
  <c r="D75" i="6"/>
  <c r="D77" i="6" s="1"/>
  <c r="B75" i="6"/>
  <c r="B77" i="6" s="1"/>
  <c r="H59" i="6"/>
  <c r="F59" i="6"/>
  <c r="D59" i="6"/>
  <c r="B59" i="6"/>
  <c r="H25" i="6"/>
  <c r="F25" i="6"/>
  <c r="D25" i="6"/>
  <c r="B25" i="6"/>
  <c r="I58" i="7" l="1"/>
  <c r="B78" i="6"/>
  <c r="F78" i="6"/>
  <c r="K58" i="7"/>
  <c r="K65" i="7" s="1"/>
  <c r="D78" i="6"/>
  <c r="H78" i="6"/>
  <c r="M60" i="7"/>
  <c r="M65" i="7"/>
  <c r="Q65" i="7"/>
  <c r="Q60" i="7"/>
  <c r="O60" i="7"/>
  <c r="O65" i="7"/>
  <c r="G65" i="7"/>
  <c r="G60" i="7"/>
  <c r="I65" i="7"/>
  <c r="I60" i="7"/>
  <c r="K60" i="7" l="1"/>
</calcChain>
</file>

<file path=xl/sharedStrings.xml><?xml version="1.0" encoding="utf-8"?>
<sst xmlns="http://schemas.openxmlformats.org/spreadsheetml/2006/main" count="127" uniqueCount="110">
  <si>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</si>
  <si>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</si>
  <si>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</si>
  <si>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</si>
  <si>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</si>
  <si>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</si>
  <si>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</si>
  <si>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</si>
  <si>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</si>
  <si>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</si>
  <si>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</si>
  <si>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</si>
  <si>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</si>
  <si>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</si>
  <si>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</si>
  <si>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</si>
  <si>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</si>
  <si>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</si>
  <si>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</si>
  <si>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</si>
  <si>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</si>
  <si>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</si>
  <si>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</si>
  <si>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</si>
  <si>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</si>
  <si>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</si>
  <si>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</si>
  <si>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</si>
  <si>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</si>
  <si>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</si>
  <si>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</si>
  <si>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</si>
  <si>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</si>
  <si>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</si>
  <si>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</si>
  <si>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</si>
  <si>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</si>
  <si>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</si>
  <si>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</si>
  <si>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</si>
  <si>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</si>
  <si>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</si>
  <si>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</si>
  <si>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</si>
  <si>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</si>
  <si>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</si>
  <si>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</si>
  <si>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</si>
  <si>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</si>
  <si>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</si>
  <si>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</si>
  <si>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</si>
  <si>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December 31, 2020</t>
  </si>
  <si>
    <t>March 31, 2021</t>
  </si>
  <si>
    <t>AS  AT MARCH 31, 2021</t>
  </si>
  <si>
    <t>SECURITIES BUSINESS RECEIVABLES-CASH ACCOUNTS</t>
  </si>
  <si>
    <t>BANGKOK BANK PUBLIC COMPANY LIMITED AND SUBSIDIARIES</t>
  </si>
  <si>
    <t>STATEMENTS OF PROFIT OR LOSS AND OTHER COMPREHENSIVE INCOME</t>
  </si>
  <si>
    <t xml:space="preserve">FOR THE THREE-MONTH  PERIOD ENDED </t>
  </si>
  <si>
    <t>March 31, 2020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</si>
  <si>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</si>
  <si>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</si>
  <si>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</si>
  <si>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</si>
  <si>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</si>
  <si>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</si>
  <si>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(LOSSES) ON FINANCIAL INSTRUMENTS</t>
  </si>
  <si>
    <t>MEASURED AT FAIR VALUE THROUGH PROFIT OR LOSS</t>
  </si>
  <si>
    <t>GAINS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</si>
  <si>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</si>
  <si>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</si>
  <si>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</si>
  <si>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</si>
  <si>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</si>
  <si>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</si>
  <si>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</si>
  <si>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</si>
  <si>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</si>
  <si>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</si>
  <si>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</si>
  <si>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</si>
  <si>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</si>
  <si>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</si>
  <si>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</si>
  <si>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OTHER COMPREHENSIVE INCOME (LOSSES)</t>
  </si>
  <si>
    <t>Items that will be reclassified subsequently to profit or loss</t>
  </si>
  <si>
    <t xml:space="preserve">Gains (losses) on investments in debt instruments at fair value </t>
  </si>
  <si>
    <t xml:space="preserve">through other comprehensive income </t>
  </si>
  <si>
    <t>Gains (losses) on cash flow hedges</t>
  </si>
  <si>
    <t>Gains (losses) arising from translating the</t>
  </si>
  <si>
    <t>financial statements of foreign operations</t>
  </si>
  <si>
    <t>Income tax relating to components of other comprehensive</t>
  </si>
  <si>
    <t xml:space="preserve">income (losses) </t>
  </si>
  <si>
    <t>Items that will not be reclassified subsequently to profit or loss</t>
  </si>
  <si>
    <t>Changes in revaluation surplus</t>
  </si>
  <si>
    <t>Gains (losses) on investment in equity instruments designated at</t>
  </si>
  <si>
    <t>fair value through other comprehensive income</t>
  </si>
  <si>
    <t xml:space="preserve">Gains (losses) on financial liabilities designated at fair value </t>
  </si>
  <si>
    <t>through profit or loss</t>
  </si>
  <si>
    <t>Actuarial losses on defined benefit plans</t>
  </si>
  <si>
    <t>Share of other comprehensive income of associate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</si>
  <si>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</si>
  <si>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</si>
  <si>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</si>
  <si>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</si>
  <si>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</si>
  <si>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</si>
  <si>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</si>
  <si>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ORDINARY SHARES</t>
  </si>
  <si>
    <t>(THOUSAND SHARES)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</si>
</sst>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18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8" fillId="0" borderId="0" xfId="6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6" applyFont="1" applyFill="1" applyAlignment="1">
      <alignment horizontal="centerContinuous" vertical="center"/>
    </xf>
    <xf numFmtId="0" fontId="7" fillId="0" borderId="0" xfId="6" applyFont="1" applyFill="1" applyAlignment="1">
      <alignment vertical="center"/>
    </xf>
    <xf numFmtId="0" fontId="8" fillId="0" borderId="0" xfId="6" applyFont="1" applyFill="1" applyAlignment="1">
      <alignment horizontal="centerContinuous" vertical="center"/>
    </xf>
    <xf numFmtId="0" fontId="7" fillId="0" borderId="0" xfId="6" applyFont="1" applyFill="1" applyBorder="1" applyAlignment="1">
      <alignment horizontal="centerContinuous" vertical="center"/>
    </xf>
    <xf numFmtId="190" fontId="8" fillId="0" borderId="0" xfId="1" applyNumberFormat="1" applyFont="1" applyFill="1" applyAlignment="1">
      <alignment vertical="center"/>
    </xf>
    <xf numFmtId="189" fontId="8" fillId="0" borderId="0" xfId="6" applyNumberFormat="1" applyFont="1" applyFill="1" applyAlignment="1">
      <alignment vertical="center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188" fontId="8" fillId="0" borderId="0" xfId="6" applyNumberFormat="1" applyFont="1" applyFill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6" applyNumberFormat="1" applyFont="1" applyFill="1" applyAlignment="1">
      <alignment vertical="center"/>
    </xf>
    <xf numFmtId="0" fontId="8" fillId="0" borderId="0" xfId="6" applyFont="1" applyFill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191" fontId="8" fillId="0" borderId="5" xfId="1" applyNumberFormat="1" applyFont="1" applyFill="1" applyBorder="1" applyAlignment="1">
      <alignment vertical="center"/>
    </xf>
    <xf numFmtId="0" fontId="7" fillId="0" borderId="0" xfId="12" applyFont="1" applyFill="1" applyAlignment="1">
      <alignment horizontal="centerContinuous"/>
    </xf>
    <xf numFmtId="0" fontId="7" fillId="0" borderId="0" xfId="12" applyFont="1" applyFill="1" applyBorder="1" applyAlignment="1">
      <alignment horizontal="centerContinuous"/>
    </xf>
    <xf numFmtId="0" fontId="7" fillId="0" borderId="0" xfId="12" applyFont="1" applyFill="1" applyBorder="1" applyAlignment="1">
      <alignment horizontal="centerContinuous" vertical="center"/>
    </xf>
    <xf numFmtId="0" fontId="7" fillId="0" borderId="0" xfId="12" applyFont="1" applyBorder="1" applyAlignment="1">
      <alignment horizontal="centerContinuous"/>
    </xf>
    <xf numFmtId="0" fontId="7" fillId="0" borderId="0" xfId="12" applyFont="1" applyAlignment="1">
      <alignment horizontal="centerContinuous"/>
    </xf>
    <xf numFmtId="0" fontId="12" fillId="0" borderId="0" xfId="12" applyFont="1" applyFill="1" applyAlignment="1">
      <alignment horizontal="center" vertical="center"/>
    </xf>
    <xf numFmtId="15" fontId="7" fillId="0" borderId="0" xfId="12" applyNumberFormat="1" applyFont="1" applyBorder="1" applyAlignment="1">
      <alignment horizontal="center"/>
    </xf>
    <xf numFmtId="0" fontId="7" fillId="0" borderId="0" xfId="12" applyFont="1" applyFill="1" applyAlignment="1">
      <alignment horizontal="center" vertical="center"/>
    </xf>
    <xf numFmtId="0" fontId="8" fillId="0" borderId="0" xfId="12" applyFont="1" applyFill="1" applyAlignment="1">
      <alignment vertical="center"/>
    </xf>
    <xf numFmtId="0" fontId="8" fillId="0" borderId="0" xfId="12" quotePrefix="1" applyFont="1" applyFill="1" applyAlignment="1">
      <alignment horizontal="left" vertical="center"/>
    </xf>
    <xf numFmtId="0" fontId="8" fillId="0" borderId="0" xfId="12" applyFont="1" applyFill="1" applyAlignment="1">
      <alignment horizontal="left" vertical="center"/>
    </xf>
    <xf numFmtId="0" fontId="8" fillId="0" borderId="0" xfId="12" applyFont="1" applyFill="1" applyAlignment="1">
      <alignment horizontal="left" vertical="center" indent="1"/>
    </xf>
    <xf numFmtId="0" fontId="7" fillId="0" borderId="0" xfId="12" applyFont="1" applyFill="1" applyAlignment="1">
      <alignment vertical="center"/>
    </xf>
    <xf numFmtId="0" fontId="8" fillId="0" borderId="0" xfId="12" applyFont="1"/>
    <xf numFmtId="0" fontId="8" fillId="0" borderId="0" xfId="12" applyFont="1" applyFill="1" applyAlignment="1">
      <alignment horizontal="left" vertical="center" indent="2"/>
    </xf>
    <xf numFmtId="0" fontId="8" fillId="0" borderId="0" xfId="12" applyFont="1" applyFill="1" applyAlignment="1">
      <alignment horizontal="left" vertical="center" indent="3"/>
    </xf>
    <xf numFmtId="0" fontId="8" fillId="0" borderId="0" xfId="12" applyFont="1" applyFill="1" applyAlignment="1">
      <alignment horizontal="left" vertical="center" indent="4"/>
    </xf>
    <xf numFmtId="191" fontId="8" fillId="0" borderId="0" xfId="12" applyNumberFormat="1" applyFont="1" applyFill="1" applyBorder="1" applyAlignment="1">
      <alignment vertical="center"/>
    </xf>
    <xf numFmtId="0" fontId="10" fillId="0" borderId="0" xfId="12" applyFont="1" applyFill="1" applyAlignment="1">
      <alignment vertical="center"/>
    </xf>
    <xf numFmtId="187" fontId="8" fillId="0" borderId="0" xfId="12" applyNumberFormat="1" applyFont="1" applyFill="1" applyBorder="1" applyAlignment="1">
      <alignment horizontal="center" vertical="center"/>
    </xf>
    <xf numFmtId="0" fontId="7" fillId="0" borderId="0" xfId="12" applyFont="1" applyFill="1" applyAlignment="1">
      <alignment horizontal="left" vertical="center"/>
    </xf>
    <xf numFmtId="187" fontId="11" fillId="0" borderId="0" xfId="13" applyNumberFormat="1" applyFont="1" applyAlignment="1">
      <alignment horizontal="left"/>
    </xf>
    <xf numFmtId="43" fontId="11" fillId="0" borderId="0" xfId="13" applyFont="1" applyAlignment="1">
      <alignment horizontal="left"/>
    </xf>
    <xf numFmtId="0" fontId="11" fillId="0" borderId="0" xfId="12" applyFont="1" applyAlignment="1">
      <alignment horizontal="left"/>
    </xf>
    <xf numFmtId="0" fontId="13" fillId="0" borderId="0" xfId="12" applyFont="1" applyAlignment="1">
      <alignment vertical="center"/>
    </xf>
    <xf numFmtId="0" fontId="14" fillId="0" borderId="0" xfId="12" applyFont="1" applyAlignment="1">
      <alignment vertical="center"/>
    </xf>
    <xf numFmtId="0" fontId="14" fillId="0" borderId="0" xfId="12" applyFont="1" applyFill="1" applyAlignment="1">
      <alignment vertical="center"/>
    </xf>
    <xf numFmtId="0" fontId="11" fillId="0" borderId="0" xfId="12" applyFont="1" applyAlignment="1">
      <alignment vertical="center"/>
    </xf>
    <xf numFmtId="188" fontId="11" fillId="0" borderId="0" xfId="13" applyNumberFormat="1" applyFont="1" applyAlignment="1">
      <alignment horizontal="right" vertical="center"/>
    </xf>
    <xf numFmtId="187" fontId="13" fillId="0" borderId="0" xfId="13" applyNumberFormat="1" applyFont="1" applyAlignment="1">
      <alignment vertical="center"/>
    </xf>
    <xf numFmtId="43" fontId="13" fillId="0" borderId="0" xfId="13" applyFont="1" applyAlignment="1">
      <alignment vertical="center"/>
    </xf>
    <xf numFmtId="15" fontId="14" fillId="0" borderId="0" xfId="12" applyNumberFormat="1" applyFont="1" applyAlignment="1">
      <alignment horizontal="center" vertical="center"/>
    </xf>
    <xf numFmtId="49" fontId="7" fillId="0" borderId="0" xfId="12" applyNumberFormat="1" applyFont="1" applyFill="1" applyAlignment="1">
      <alignment horizontal="center"/>
    </xf>
    <xf numFmtId="0" fontId="13" fillId="0" borderId="0" xfId="12" applyFont="1"/>
    <xf numFmtId="15" fontId="11" fillId="0" borderId="0" xfId="12" applyNumberFormat="1" applyFont="1" applyAlignment="1">
      <alignment horizontal="center"/>
    </xf>
    <xf numFmtId="15" fontId="11" fillId="0" borderId="0" xfId="12" applyNumberFormat="1" applyFont="1" applyFill="1" applyAlignment="1">
      <alignment horizontal="center"/>
    </xf>
    <xf numFmtId="0" fontId="3" fillId="0" borderId="0" xfId="12" applyFont="1" applyAlignment="1">
      <alignment vertical="center"/>
    </xf>
    <xf numFmtId="0" fontId="3" fillId="0" borderId="0" xfId="12" applyFont="1" applyFill="1" applyAlignment="1">
      <alignment vertical="center"/>
    </xf>
    <xf numFmtId="187" fontId="3" fillId="0" borderId="0" xfId="13" applyNumberFormat="1" applyFont="1" applyAlignment="1">
      <alignment vertical="center"/>
    </xf>
    <xf numFmtId="187" fontId="3" fillId="0" borderId="0" xfId="13" applyNumberFormat="1" applyFont="1" applyFill="1" applyAlignment="1">
      <alignment vertical="center"/>
    </xf>
    <xf numFmtId="0" fontId="15" fillId="0" borderId="0" xfId="12" applyFont="1" applyAlignment="1">
      <alignment horizontal="center" vertical="center"/>
    </xf>
    <xf numFmtId="187" fontId="3" fillId="0" borderId="2" xfId="13" applyNumberFormat="1" applyFont="1" applyBorder="1" applyAlignment="1">
      <alignment vertical="center"/>
    </xf>
    <xf numFmtId="187" fontId="3" fillId="0" borderId="2" xfId="13" applyNumberFormat="1" applyFont="1" applyFill="1" applyBorder="1" applyAlignment="1">
      <alignment vertical="center"/>
    </xf>
    <xf numFmtId="187" fontId="3" fillId="0" borderId="0" xfId="13" applyNumberFormat="1" applyFont="1" applyBorder="1" applyAlignment="1">
      <alignment vertical="center"/>
    </xf>
    <xf numFmtId="187" fontId="3" fillId="0" borderId="0" xfId="13" applyNumberFormat="1" applyFont="1" applyFill="1" applyBorder="1" applyAlignment="1">
      <alignment vertical="center"/>
    </xf>
    <xf numFmtId="192" fontId="13" fillId="0" borderId="0" xfId="14" applyNumberFormat="1" applyFont="1" applyBorder="1" applyAlignment="1">
      <alignment vertical="center"/>
    </xf>
    <xf numFmtId="0" fontId="16" fillId="0" borderId="0" xfId="12" applyFont="1" applyAlignment="1">
      <alignment vertical="center"/>
    </xf>
    <xf numFmtId="187" fontId="3" fillId="0" borderId="5" xfId="13" applyNumberFormat="1" applyFont="1" applyBorder="1" applyAlignment="1">
      <alignment vertical="center"/>
    </xf>
    <xf numFmtId="187" fontId="3" fillId="0" borderId="5" xfId="13" applyNumberFormat="1" applyFont="1" applyFill="1" applyBorder="1" applyAlignment="1">
      <alignment vertical="center"/>
    </xf>
    <xf numFmtId="187" fontId="13" fillId="0" borderId="0" xfId="13" applyNumberFormat="1" applyFont="1" applyFill="1" applyAlignment="1">
      <alignment vertical="center"/>
    </xf>
    <xf numFmtId="0" fontId="13" fillId="0" borderId="0" xfId="12" applyFont="1" applyFill="1" applyAlignment="1">
      <alignment vertical="center"/>
    </xf>
    <xf numFmtId="43" fontId="13" fillId="0" borderId="0" xfId="13" applyFont="1" applyFill="1" applyAlignment="1">
      <alignment vertical="center"/>
    </xf>
    <xf numFmtId="188" fontId="13" fillId="0" borderId="0" xfId="13" applyNumberFormat="1" applyFont="1" applyFill="1" applyBorder="1" applyAlignment="1">
      <alignment vertical="center"/>
    </xf>
    <xf numFmtId="188" fontId="3" fillId="0" borderId="0" xfId="13" applyNumberFormat="1" applyFont="1" applyFill="1" applyAlignment="1">
      <alignment vertical="center"/>
    </xf>
    <xf numFmtId="0" fontId="13" fillId="0" borderId="0" xfId="12" applyFont="1" applyBorder="1" applyAlignment="1">
      <alignment vertical="center"/>
    </xf>
    <xf numFmtId="187" fontId="17" fillId="0" borderId="0" xfId="13" applyNumberFormat="1" applyFont="1" applyAlignment="1">
      <alignment vertical="center"/>
    </xf>
    <xf numFmtId="192" fontId="13" fillId="0" borderId="0" xfId="13" applyNumberFormat="1" applyFont="1" applyFill="1" applyAlignment="1">
      <alignment vertical="center"/>
    </xf>
    <xf numFmtId="188" fontId="13" fillId="0" borderId="0" xfId="13" applyNumberFormat="1" applyFont="1" applyBorder="1" applyAlignment="1">
      <alignment vertical="center"/>
    </xf>
    <xf numFmtId="43" fontId="13" fillId="0" borderId="0" xfId="13" applyFont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87" fontId="13" fillId="0" borderId="0" xfId="13" applyNumberFormat="1" applyFont="1" applyBorder="1" applyAlignment="1">
      <alignment vertical="center"/>
    </xf>
    <xf numFmtId="192" fontId="3" fillId="0" borderId="5" xfId="13" applyNumberFormat="1" applyFont="1" applyBorder="1" applyAlignment="1">
      <alignment vertical="center"/>
    </xf>
    <xf numFmtId="188" fontId="13" fillId="0" borderId="2" xfId="13" applyNumberFormat="1" applyFont="1" applyFill="1" applyBorder="1" applyAlignment="1">
      <alignment vertical="center"/>
    </xf>
    <xf numFmtId="187" fontId="3" fillId="0" borderId="4" xfId="13" applyNumberFormat="1" applyFont="1" applyBorder="1" applyAlignment="1">
      <alignment vertical="center"/>
    </xf>
    <xf numFmtId="188" fontId="13" fillId="0" borderId="4" xfId="13" applyNumberFormat="1" applyFont="1" applyFill="1" applyBorder="1" applyAlignment="1">
      <alignment vertical="center"/>
    </xf>
    <xf numFmtId="187" fontId="3" fillId="0" borderId="4" xfId="13" applyNumberFormat="1" applyFont="1" applyFill="1" applyBorder="1" applyAlignment="1">
      <alignment vertical="center"/>
    </xf>
    <xf numFmtId="43" fontId="3" fillId="0" borderId="3" xfId="13" applyNumberFormat="1" applyFont="1" applyBorder="1" applyAlignment="1">
      <alignment vertical="center"/>
    </xf>
    <xf numFmtId="43" fontId="3" fillId="0" borderId="3" xfId="13" applyNumberFormat="1" applyFont="1" applyFill="1" applyBorder="1" applyAlignment="1">
      <alignment vertical="center"/>
    </xf>
    <xf numFmtId="187" fontId="13" fillId="0" borderId="3" xfId="13" applyNumberFormat="1" applyFont="1" applyBorder="1" applyAlignment="1">
      <alignment vertical="center"/>
    </xf>
    <xf numFmtId="0" fontId="11" fillId="0" borderId="0" xfId="12" applyFont="1" applyAlignment="1">
      <alignment horizontal="right" vertical="center"/>
    </xf>
    <xf numFmtId="187" fontId="13" fillId="0" borderId="3" xfId="13" applyNumberFormat="1" applyFont="1" applyFill="1" applyBorder="1" applyAlignment="1">
      <alignment vertical="center"/>
    </xf>
    <xf numFmtId="0" fontId="7" fillId="0" borderId="5" xfId="6" applyFont="1" applyFill="1" applyBorder="1" applyAlignment="1">
      <alignment horizontal="center" vertical="center"/>
    </xf>
    <xf numFmtId="0" fontId="11" fillId="0" borderId="0" xfId="12" applyFont="1" applyAlignment="1">
      <alignment horizontal="center"/>
    </xf>
    <xf numFmtId="0" fontId="11" fillId="0" borderId="0" xfId="12" quotePrefix="1" applyFont="1" applyAlignment="1">
      <alignment horizontal="center"/>
    </xf>
    <xf numFmtId="0" fontId="11" fillId="0" borderId="0" xfId="12" applyFont="1" applyFill="1" applyAlignment="1">
      <alignment horizontal="center"/>
    </xf>
    <xf numFmtId="15" fontId="11" fillId="0" borderId="5" xfId="12" applyNumberFormat="1" applyFont="1" applyBorder="1" applyAlignment="1">
      <alignment horizontal="center"/>
    </xf>
  </cellXfs>
  <cellStyles count="15">
    <cellStyle name="Comma" xfId="1" builtinId="3"/>
    <cellStyle name="Comma 2" xfId="2" xr:uid="{00000000-0005-0000-0000-000001000000}"/>
    <cellStyle name="Comma 3" xfId="3" xr:uid="{00000000-0005-0000-0000-000002000000}"/>
    <cellStyle name="Comma 3 2" xfId="13" xr:uid="{0A1597AC-FD9B-4921-9EC0-6D9444531CCB}"/>
    <cellStyle name="Comma 4 2" xfId="4" xr:uid="{00000000-0005-0000-0000-000003000000}"/>
    <cellStyle name="Comma 4 2 2" xfId="14" xr:uid="{5AEC5434-BC75-4617-A613-E7CFFBE7BE18}"/>
    <cellStyle name="Normal" xfId="0" builtinId="0"/>
    <cellStyle name="Normal 2" xfId="5" xr:uid="{00000000-0005-0000-0000-000005000000}"/>
    <cellStyle name="Normal 3" xfId="12" xr:uid="{CE9C3CA8-9B07-4338-ADFB-C625954991D1}"/>
    <cellStyle name="Normal_BLS _T Dec06 1-revised 1.1" xfId="6" xr:uid="{00000000-0005-0000-0000-000006000000}"/>
    <cellStyle name="Output Amounts" xfId="7" xr:uid="{00000000-0005-0000-0000-000007000000}"/>
    <cellStyle name="Output Column Headings" xfId="8" xr:uid="{00000000-0005-0000-0000-000008000000}"/>
    <cellStyle name="Output Line Items" xfId="9" xr:uid="{00000000-0005-0000-0000-000009000000}"/>
    <cellStyle name="Output Report Heading" xfId="10" xr:uid="{00000000-0005-0000-0000-00000A000000}"/>
    <cellStyle name="Output Report Title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CC015-551A-47B5-88DF-6F9C21E991D9}"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40625" defaultRowHeight="21" customHeight="1" x14ac:dyDescent="0.2"/>
  <cols>
    <col min="1" max="1" width="52.85546875" style="1" customWidth="1"/>
    <col min="2" max="2" width="16.140625" style="1" customWidth="1"/>
    <col min="3" max="3" width="0.85546875" style="1" customWidth="1"/>
    <col min="4" max="4" width="16.140625" style="1" customWidth="1"/>
    <col min="5" max="5" width="0.85546875" style="13" customWidth="1"/>
    <col min="6" max="6" width="16" style="1" customWidth="1"/>
    <col min="7" max="7" width="0.85546875" style="1" customWidth="1"/>
    <col min="8" max="8" width="16" style="2" customWidth="1"/>
    <col min="9" max="9" width="0.85546875" style="13" customWidth="1"/>
    <col min="10" max="10" width="8.140625" style="1" customWidth="1"/>
    <col min="11" max="16384" width="9.140625" style="1"/>
  </cols>
  <sheetData>
    <row r="1" spans="1:9" ht="21" customHeight="1" x14ac:dyDescent="0.2">
      <c r="A1" s="28" t="s">
        <v>0</v>
      </c>
      <c r="B1" s="28"/>
      <c r="C1" s="28"/>
      <c r="D1" s="28"/>
      <c r="E1" s="29"/>
      <c r="F1" s="28"/>
      <c r="G1" s="28"/>
      <c r="H1" s="3"/>
      <c r="I1" s="6"/>
    </row>
    <row r="2" spans="1:9" ht="21" customHeight="1" x14ac:dyDescent="0.2">
      <c r="A2" s="28" t="s">
        <v>44</v>
      </c>
      <c r="B2" s="28"/>
      <c r="C2" s="28"/>
      <c r="D2" s="28"/>
      <c r="E2" s="6"/>
      <c r="F2" s="3"/>
      <c r="G2" s="3"/>
      <c r="H2" s="3"/>
      <c r="I2" s="6"/>
    </row>
    <row r="3" spans="1:9" ht="21" customHeight="1" x14ac:dyDescent="0.2">
      <c r="A3" s="30" t="s">
        <v>54</v>
      </c>
      <c r="B3" s="30"/>
      <c r="C3" s="30"/>
      <c r="D3" s="30"/>
      <c r="E3" s="31"/>
      <c r="F3" s="32"/>
      <c r="G3" s="32"/>
      <c r="H3" s="28"/>
      <c r="I3" s="29"/>
    </row>
    <row r="4" spans="1:9" ht="21" customHeight="1" x14ac:dyDescent="0.2">
      <c r="A4" s="30" t="s">
        <v>41</v>
      </c>
      <c r="B4" s="30"/>
      <c r="C4" s="30"/>
      <c r="D4" s="30"/>
      <c r="E4" s="31"/>
      <c r="F4" s="32"/>
      <c r="G4" s="32"/>
      <c r="H4" s="28"/>
      <c r="I4" s="29"/>
    </row>
    <row r="5" spans="1:9" ht="21" customHeight="1" x14ac:dyDescent="0.2">
      <c r="A5" s="4"/>
      <c r="B5" s="4"/>
      <c r="C5" s="4"/>
      <c r="D5" s="4"/>
      <c r="E5" s="14"/>
      <c r="F5" s="5"/>
      <c r="G5" s="5"/>
      <c r="H5" s="26" t="s">
        <v>17</v>
      </c>
      <c r="I5" s="6"/>
    </row>
    <row r="6" spans="1:9" ht="21" customHeight="1" x14ac:dyDescent="0.2">
      <c r="A6" s="3"/>
      <c r="B6" s="99" t="s">
        <v>1</v>
      </c>
      <c r="C6" s="99"/>
      <c r="D6" s="99"/>
      <c r="E6" s="99"/>
      <c r="F6" s="99" t="s">
        <v>30</v>
      </c>
      <c r="G6" s="99"/>
      <c r="H6" s="99"/>
      <c r="I6" s="99"/>
    </row>
    <row r="7" spans="1:9" ht="21" customHeight="1" x14ac:dyDescent="0.2">
      <c r="B7" s="33" t="s">
        <v>53</v>
      </c>
      <c r="C7" s="33"/>
      <c r="D7" s="33" t="s">
        <v>52</v>
      </c>
      <c r="E7" s="34"/>
      <c r="F7" s="33" t="s">
        <v>53</v>
      </c>
      <c r="G7" s="33"/>
      <c r="H7" s="33" t="s">
        <v>52</v>
      </c>
      <c r="I7" s="34"/>
    </row>
    <row r="8" spans="1:9" ht="21" customHeight="1" x14ac:dyDescent="0.2">
      <c r="A8" s="35" t="s">
        <v>6</v>
      </c>
      <c r="B8" s="35"/>
      <c r="C8" s="35"/>
      <c r="D8" s="35"/>
      <c r="H8" s="1"/>
    </row>
    <row r="9" spans="1:9" ht="21" customHeight="1" x14ac:dyDescent="0.2">
      <c r="A9" s="36" t="s">
        <v>2</v>
      </c>
      <c r="B9" s="2">
        <v>63760610</v>
      </c>
      <c r="C9" s="36"/>
      <c r="D9" s="2">
        <v>73886309</v>
      </c>
      <c r="E9" s="9"/>
      <c r="F9" s="2">
        <v>60354407</v>
      </c>
      <c r="G9" s="8"/>
      <c r="H9" s="2">
        <v>70013515</v>
      </c>
      <c r="I9" s="9"/>
    </row>
    <row r="10" spans="1:9" ht="21" customHeight="1" x14ac:dyDescent="0.2">
      <c r="A10" s="37" t="s">
        <v>31</v>
      </c>
      <c r="B10" s="2">
        <v>758200362</v>
      </c>
      <c r="C10" s="37"/>
      <c r="D10" s="2">
        <v>519036028</v>
      </c>
      <c r="E10" s="9"/>
      <c r="F10" s="2">
        <v>610101001</v>
      </c>
      <c r="G10" s="8"/>
      <c r="H10" s="2">
        <v>374778755</v>
      </c>
      <c r="I10" s="9"/>
    </row>
    <row r="11" spans="1:9" ht="21" customHeight="1" x14ac:dyDescent="0.2">
      <c r="A11" s="38" t="s">
        <v>47</v>
      </c>
      <c r="B11" s="2"/>
      <c r="C11" s="37"/>
      <c r="D11" s="2"/>
      <c r="E11" s="9"/>
      <c r="F11" s="2"/>
      <c r="G11" s="8"/>
      <c r="I11" s="9"/>
    </row>
    <row r="12" spans="1:9" ht="21" customHeight="1" x14ac:dyDescent="0.2">
      <c r="A12" s="39" t="s">
        <v>48</v>
      </c>
      <c r="B12" s="2">
        <v>64659689</v>
      </c>
      <c r="C12" s="37"/>
      <c r="D12" s="2">
        <v>57936242</v>
      </c>
      <c r="E12" s="9"/>
      <c r="F12" s="2">
        <v>75556878</v>
      </c>
      <c r="G12" s="8"/>
      <c r="H12" s="2">
        <v>69359414</v>
      </c>
      <c r="I12" s="9"/>
    </row>
    <row r="13" spans="1:9" ht="21" customHeight="1" x14ac:dyDescent="0.2">
      <c r="A13" s="38" t="s">
        <v>21</v>
      </c>
      <c r="B13" s="2">
        <v>47548228</v>
      </c>
      <c r="C13" s="38"/>
      <c r="D13" s="2">
        <v>67560232</v>
      </c>
      <c r="E13" s="9"/>
      <c r="F13" s="2">
        <v>46853122</v>
      </c>
      <c r="G13" s="8"/>
      <c r="H13" s="2">
        <v>66143443</v>
      </c>
      <c r="I13" s="9"/>
    </row>
    <row r="14" spans="1:9" ht="21" customHeight="1" x14ac:dyDescent="0.2">
      <c r="A14" s="38" t="s">
        <v>22</v>
      </c>
      <c r="B14" s="2">
        <v>680783582</v>
      </c>
      <c r="C14" s="38"/>
      <c r="D14" s="2">
        <v>758482179</v>
      </c>
      <c r="E14" s="9"/>
      <c r="F14" s="2">
        <v>582449292</v>
      </c>
      <c r="G14" s="8"/>
      <c r="H14" s="2">
        <v>670444629</v>
      </c>
      <c r="I14" s="9"/>
    </row>
    <row r="15" spans="1:9" ht="21" customHeight="1" x14ac:dyDescent="0.2">
      <c r="A15" s="38" t="s">
        <v>32</v>
      </c>
      <c r="B15" s="2">
        <v>944461</v>
      </c>
      <c r="C15" s="38"/>
      <c r="D15" s="2">
        <v>911321</v>
      </c>
      <c r="E15" s="9"/>
      <c r="F15" s="2">
        <v>144589329</v>
      </c>
      <c r="G15" s="8"/>
      <c r="H15" s="2">
        <v>144589329</v>
      </c>
      <c r="I15" s="9"/>
    </row>
    <row r="16" spans="1:9" ht="21" customHeight="1" x14ac:dyDescent="0.2">
      <c r="A16" s="38" t="s">
        <v>23</v>
      </c>
      <c r="B16" s="16"/>
      <c r="C16" s="38"/>
      <c r="D16" s="16"/>
      <c r="E16" s="9"/>
      <c r="F16" s="2"/>
      <c r="G16" s="8"/>
      <c r="I16" s="9"/>
    </row>
    <row r="17" spans="1:9" ht="21" customHeight="1" x14ac:dyDescent="0.2">
      <c r="A17" s="39" t="s">
        <v>39</v>
      </c>
      <c r="B17" s="17">
        <v>2181655494</v>
      </c>
      <c r="C17" s="39"/>
      <c r="D17" s="17">
        <v>2189102088</v>
      </c>
      <c r="E17" s="9"/>
      <c r="F17" s="24">
        <v>1884277707</v>
      </c>
      <c r="G17" s="8"/>
      <c r="H17" s="24">
        <v>1896205127</v>
      </c>
      <c r="I17" s="9"/>
    </row>
    <row r="18" spans="1:9" ht="21" customHeight="1" x14ac:dyDescent="0.2">
      <c r="A18" s="38" t="s">
        <v>24</v>
      </c>
      <c r="B18" s="9">
        <v>9578760</v>
      </c>
      <c r="C18" s="38"/>
      <c r="D18" s="9">
        <v>9753914</v>
      </c>
      <c r="F18" s="13">
        <v>7781569</v>
      </c>
      <c r="H18" s="13">
        <v>7754245</v>
      </c>
    </row>
    <row r="19" spans="1:9" ht="21" customHeight="1" x14ac:dyDescent="0.2">
      <c r="A19" s="38" t="s">
        <v>3</v>
      </c>
      <c r="B19" s="9">
        <v>64673882</v>
      </c>
      <c r="C19" s="38"/>
      <c r="D19" s="9">
        <v>65049861</v>
      </c>
      <c r="E19" s="9"/>
      <c r="F19" s="13">
        <v>54873478</v>
      </c>
      <c r="G19" s="8"/>
      <c r="H19" s="13">
        <v>55460373</v>
      </c>
      <c r="I19" s="9"/>
    </row>
    <row r="20" spans="1:9" ht="21" customHeight="1" x14ac:dyDescent="0.2">
      <c r="A20" s="38" t="s">
        <v>50</v>
      </c>
      <c r="B20" s="9">
        <v>35060722</v>
      </c>
      <c r="C20" s="38"/>
      <c r="D20" s="9">
        <v>32307811</v>
      </c>
      <c r="E20" s="9"/>
      <c r="F20" s="13">
        <v>1424576</v>
      </c>
      <c r="G20" s="8"/>
      <c r="H20" s="13">
        <v>1451391</v>
      </c>
      <c r="I20" s="9"/>
    </row>
    <row r="21" spans="1:9" ht="21" customHeight="1" x14ac:dyDescent="0.2">
      <c r="A21" s="38" t="s">
        <v>42</v>
      </c>
      <c r="B21" s="9">
        <v>5979894</v>
      </c>
      <c r="C21" s="38"/>
      <c r="D21" s="9">
        <v>7939617</v>
      </c>
      <c r="E21" s="9"/>
      <c r="F21" s="13">
        <v>2191533</v>
      </c>
      <c r="G21" s="8"/>
      <c r="H21" s="13">
        <v>2082884</v>
      </c>
      <c r="I21" s="9"/>
    </row>
    <row r="22" spans="1:9" ht="21" customHeight="1" x14ac:dyDescent="0.2">
      <c r="A22" s="38" t="s">
        <v>46</v>
      </c>
      <c r="B22" s="9">
        <v>10240381</v>
      </c>
      <c r="C22" s="38"/>
      <c r="D22" s="9">
        <v>12833047</v>
      </c>
      <c r="E22" s="9"/>
      <c r="F22" s="13">
        <v>10088412</v>
      </c>
      <c r="G22" s="8"/>
      <c r="H22" s="13">
        <v>12699962</v>
      </c>
      <c r="I22" s="9"/>
    </row>
    <row r="23" spans="1:9" ht="21" customHeight="1" x14ac:dyDescent="0.2">
      <c r="A23" s="38" t="s">
        <v>55</v>
      </c>
      <c r="B23" s="9">
        <v>9670210</v>
      </c>
      <c r="C23" s="38"/>
      <c r="D23" s="9">
        <v>3755268</v>
      </c>
      <c r="E23" s="9"/>
      <c r="F23" s="13">
        <v>0</v>
      </c>
      <c r="G23" s="8"/>
      <c r="H23" s="13">
        <v>0</v>
      </c>
      <c r="I23" s="9"/>
    </row>
    <row r="24" spans="1:9" ht="21" customHeight="1" x14ac:dyDescent="0.2">
      <c r="A24" s="38" t="s">
        <v>4</v>
      </c>
      <c r="B24" s="9">
        <v>20052297</v>
      </c>
      <c r="C24" s="38"/>
      <c r="D24" s="9">
        <v>24405768</v>
      </c>
      <c r="E24" s="9"/>
      <c r="F24" s="13">
        <v>12780053</v>
      </c>
      <c r="G24" s="8"/>
      <c r="H24" s="13">
        <v>13977916</v>
      </c>
      <c r="I24" s="9"/>
    </row>
    <row r="25" spans="1:9" ht="21" customHeight="1" thickBot="1" x14ac:dyDescent="0.25">
      <c r="A25" s="40" t="s">
        <v>5</v>
      </c>
      <c r="B25" s="20">
        <f>B9+B10+B13+B14+B15+B12+B17+B18+B19+B20+B21+B24+B22+B23</f>
        <v>3952808572</v>
      </c>
      <c r="C25" s="9"/>
      <c r="D25" s="20">
        <f>D9+D10+D13+D14+D15+D12+D17+D18+D19+D20+D21+D24+D22+D23</f>
        <v>3822959685</v>
      </c>
      <c r="E25" s="9"/>
      <c r="F25" s="20">
        <f>F9+F10+F13+F14+F15+F12+F17+F18+F19+F20+F21+F24+F22+F23</f>
        <v>3493321357</v>
      </c>
      <c r="G25" s="8"/>
      <c r="H25" s="20">
        <f>H9+H10+H13+H14+H15+H12+H17+H18+H19+H20+H21+H24+H22+H23</f>
        <v>3384960983</v>
      </c>
      <c r="I25" s="9"/>
    </row>
    <row r="26" spans="1:9" ht="21" customHeight="1" thickTop="1" x14ac:dyDescent="0.2">
      <c r="A26" s="41"/>
      <c r="B26" s="2"/>
      <c r="D26" s="2"/>
      <c r="E26" s="9"/>
      <c r="F26" s="2"/>
      <c r="G26" s="8"/>
      <c r="I26" s="9"/>
    </row>
    <row r="27" spans="1:9" ht="21" customHeight="1" x14ac:dyDescent="0.2">
      <c r="B27" s="2"/>
      <c r="C27" s="2"/>
      <c r="D27" s="2"/>
      <c r="E27" s="2"/>
      <c r="F27" s="2"/>
      <c r="G27" s="2"/>
      <c r="I27" s="9"/>
    </row>
    <row r="28" spans="1:9" ht="21" customHeight="1" x14ac:dyDescent="0.2">
      <c r="B28" s="2"/>
      <c r="D28" s="2"/>
      <c r="E28" s="9"/>
      <c r="F28" s="2"/>
      <c r="G28" s="8"/>
      <c r="I28" s="9"/>
    </row>
    <row r="29" spans="1:9" ht="21" customHeight="1" x14ac:dyDescent="0.2">
      <c r="B29" s="2"/>
      <c r="D29" s="2"/>
      <c r="E29" s="9"/>
      <c r="F29" s="2"/>
      <c r="G29" s="8"/>
      <c r="I29" s="9"/>
    </row>
    <row r="30" spans="1:9" ht="21" customHeight="1" x14ac:dyDescent="0.2">
      <c r="B30" s="2"/>
      <c r="D30" s="2"/>
      <c r="E30" s="9"/>
      <c r="F30" s="2"/>
      <c r="G30" s="8"/>
      <c r="I30" s="9"/>
    </row>
    <row r="31" spans="1:9" ht="21" customHeight="1" x14ac:dyDescent="0.2">
      <c r="B31" s="2"/>
      <c r="D31" s="2"/>
      <c r="E31" s="9"/>
      <c r="F31" s="2"/>
      <c r="G31" s="8"/>
      <c r="I31" s="9"/>
    </row>
    <row r="32" spans="1:9" ht="21" customHeight="1" x14ac:dyDescent="0.2">
      <c r="B32" s="2"/>
      <c r="D32" s="2"/>
      <c r="E32" s="9"/>
      <c r="F32" s="2"/>
      <c r="G32" s="8"/>
      <c r="I32" s="9"/>
    </row>
    <row r="33" spans="1:9" ht="21" customHeight="1" x14ac:dyDescent="0.2">
      <c r="B33" s="2"/>
      <c r="D33" s="2"/>
      <c r="E33" s="9"/>
      <c r="F33" s="2"/>
      <c r="G33" s="8"/>
      <c r="I33" s="9"/>
    </row>
    <row r="34" spans="1:9" ht="21" customHeight="1" x14ac:dyDescent="0.2">
      <c r="B34" s="2"/>
      <c r="D34" s="2"/>
      <c r="E34" s="9"/>
      <c r="F34" s="2"/>
      <c r="G34" s="8"/>
      <c r="I34" s="9"/>
    </row>
    <row r="35" spans="1:9" ht="21" customHeight="1" x14ac:dyDescent="0.2">
      <c r="B35" s="2"/>
      <c r="D35" s="2"/>
      <c r="E35" s="9"/>
      <c r="F35" s="2"/>
      <c r="G35" s="8"/>
      <c r="I35" s="9"/>
    </row>
    <row r="36" spans="1:9" ht="21" customHeight="1" x14ac:dyDescent="0.2">
      <c r="B36" s="2"/>
      <c r="D36" s="2"/>
      <c r="E36" s="9"/>
      <c r="F36" s="2"/>
      <c r="G36" s="8"/>
      <c r="I36" s="9"/>
    </row>
    <row r="37" spans="1:9" ht="21" customHeight="1" x14ac:dyDescent="0.2">
      <c r="B37" s="2"/>
      <c r="D37" s="2"/>
      <c r="E37" s="9"/>
      <c r="F37" s="2"/>
      <c r="G37" s="8"/>
      <c r="I37" s="9"/>
    </row>
    <row r="38" spans="1:9" ht="21" customHeight="1" x14ac:dyDescent="0.2">
      <c r="B38" s="2"/>
      <c r="D38" s="2"/>
      <c r="E38" s="9"/>
      <c r="F38" s="2"/>
      <c r="G38" s="8"/>
      <c r="I38" s="9"/>
    </row>
    <row r="39" spans="1:9" ht="21" customHeight="1" x14ac:dyDescent="0.2">
      <c r="B39" s="2"/>
      <c r="D39" s="2"/>
      <c r="E39" s="9"/>
      <c r="F39" s="2"/>
      <c r="G39" s="8"/>
      <c r="I39" s="9"/>
    </row>
    <row r="40" spans="1:9" ht="21" customHeight="1" x14ac:dyDescent="0.2">
      <c r="B40" s="2"/>
      <c r="D40" s="2"/>
      <c r="E40" s="9"/>
      <c r="F40" s="2"/>
      <c r="G40" s="8"/>
      <c r="I40" s="9"/>
    </row>
    <row r="41" spans="1:9" ht="21" customHeight="1" x14ac:dyDescent="0.2">
      <c r="B41" s="2"/>
      <c r="D41" s="2"/>
      <c r="E41" s="9"/>
      <c r="F41" s="2"/>
      <c r="G41" s="8"/>
      <c r="I41" s="9"/>
    </row>
    <row r="42" spans="1:9" ht="21" customHeight="1" x14ac:dyDescent="0.2">
      <c r="B42" s="2"/>
      <c r="D42" s="2"/>
      <c r="E42" s="9"/>
      <c r="F42" s="2"/>
      <c r="G42" s="8"/>
      <c r="I42" s="9"/>
    </row>
    <row r="43" spans="1:9" ht="21" customHeight="1" x14ac:dyDescent="0.2">
      <c r="B43" s="2"/>
      <c r="D43" s="2"/>
      <c r="E43" s="9"/>
      <c r="F43" s="2"/>
      <c r="G43" s="8"/>
      <c r="I43" s="9"/>
    </row>
    <row r="44" spans="1:9" ht="21" customHeight="1" x14ac:dyDescent="0.2">
      <c r="B44" s="2"/>
      <c r="D44" s="2"/>
      <c r="E44" s="9"/>
      <c r="F44" s="2"/>
      <c r="G44" s="8"/>
      <c r="I44" s="9"/>
    </row>
    <row r="45" spans="1:9" ht="21" customHeight="1" x14ac:dyDescent="0.2">
      <c r="B45" s="2"/>
      <c r="D45" s="2"/>
      <c r="E45" s="9"/>
      <c r="F45" s="2"/>
      <c r="G45" s="8"/>
      <c r="I45" s="9"/>
    </row>
    <row r="46" spans="1:9" ht="21" customHeight="1" x14ac:dyDescent="0.2">
      <c r="B46" s="2"/>
      <c r="D46" s="2"/>
      <c r="E46" s="9"/>
      <c r="F46" s="2"/>
      <c r="G46" s="8"/>
      <c r="I46" s="9"/>
    </row>
    <row r="47" spans="1:9" ht="21" customHeight="1" x14ac:dyDescent="0.2">
      <c r="B47" s="2"/>
      <c r="D47" s="2"/>
      <c r="E47" s="9"/>
      <c r="F47" s="2"/>
      <c r="G47" s="8"/>
      <c r="I47" s="9"/>
    </row>
    <row r="48" spans="1:9" ht="21" customHeight="1" x14ac:dyDescent="0.2">
      <c r="A48" s="35" t="s">
        <v>7</v>
      </c>
      <c r="B48" s="21"/>
      <c r="C48" s="35"/>
      <c r="D48" s="21"/>
      <c r="E48" s="9"/>
      <c r="F48" s="2"/>
      <c r="G48" s="8"/>
      <c r="I48" s="9"/>
    </row>
    <row r="49" spans="1:9" ht="21" customHeight="1" x14ac:dyDescent="0.2">
      <c r="A49" s="37" t="s">
        <v>8</v>
      </c>
      <c r="B49" s="7">
        <v>2904276405</v>
      </c>
      <c r="C49" s="37"/>
      <c r="D49" s="7">
        <v>2810862624</v>
      </c>
      <c r="E49" s="9"/>
      <c r="F49" s="2">
        <v>2521180704</v>
      </c>
      <c r="G49" s="8"/>
      <c r="H49" s="2">
        <v>2485596798</v>
      </c>
      <c r="I49" s="9"/>
    </row>
    <row r="50" spans="1:9" ht="21" customHeight="1" x14ac:dyDescent="0.2">
      <c r="A50" s="36" t="s">
        <v>45</v>
      </c>
      <c r="B50" s="7">
        <v>249830477</v>
      </c>
      <c r="C50" s="36"/>
      <c r="D50" s="7">
        <v>219149193</v>
      </c>
      <c r="E50" s="9"/>
      <c r="F50" s="2">
        <v>241055266</v>
      </c>
      <c r="G50" s="8"/>
      <c r="H50" s="2">
        <v>162499180</v>
      </c>
      <c r="I50" s="9"/>
    </row>
    <row r="51" spans="1:9" ht="21" customHeight="1" x14ac:dyDescent="0.2">
      <c r="A51" s="36" t="s">
        <v>33</v>
      </c>
      <c r="B51" s="7">
        <v>6819899</v>
      </c>
      <c r="C51" s="36"/>
      <c r="D51" s="7">
        <v>7257360</v>
      </c>
      <c r="E51" s="9"/>
      <c r="F51" s="2">
        <v>6607265</v>
      </c>
      <c r="G51" s="8"/>
      <c r="H51" s="2">
        <v>6702768</v>
      </c>
      <c r="I51" s="9"/>
    </row>
    <row r="52" spans="1:9" ht="21" customHeight="1" x14ac:dyDescent="0.2">
      <c r="A52" s="36" t="s">
        <v>49</v>
      </c>
      <c r="B52" s="7"/>
      <c r="C52" s="36"/>
      <c r="D52" s="7"/>
      <c r="E52" s="9"/>
      <c r="F52" s="2"/>
      <c r="G52" s="8"/>
      <c r="I52" s="9"/>
    </row>
    <row r="53" spans="1:9" ht="21" customHeight="1" x14ac:dyDescent="0.2">
      <c r="A53" s="39" t="s">
        <v>48</v>
      </c>
      <c r="B53" s="2">
        <v>19503338</v>
      </c>
      <c r="C53" s="36"/>
      <c r="D53" s="2">
        <v>19256663</v>
      </c>
      <c r="E53" s="9"/>
      <c r="F53" s="2">
        <v>19312009</v>
      </c>
      <c r="G53" s="8"/>
      <c r="H53" s="2">
        <v>19056520</v>
      </c>
      <c r="I53" s="9"/>
    </row>
    <row r="54" spans="1:9" ht="21" customHeight="1" x14ac:dyDescent="0.2">
      <c r="A54" s="36" t="s">
        <v>25</v>
      </c>
      <c r="B54" s="2">
        <v>45686791</v>
      </c>
      <c r="C54" s="36"/>
      <c r="D54" s="2">
        <v>57127821</v>
      </c>
      <c r="E54" s="9"/>
      <c r="F54" s="2">
        <v>44947790</v>
      </c>
      <c r="G54" s="8"/>
      <c r="H54" s="2">
        <v>56212287</v>
      </c>
      <c r="I54" s="9"/>
    </row>
    <row r="55" spans="1:9" ht="21" customHeight="1" x14ac:dyDescent="0.2">
      <c r="A55" s="36" t="s">
        <v>26</v>
      </c>
      <c r="B55" s="2">
        <v>142150745</v>
      </c>
      <c r="C55" s="36"/>
      <c r="D55" s="2">
        <v>136176779</v>
      </c>
      <c r="E55" s="9"/>
      <c r="F55" s="2">
        <v>139733702</v>
      </c>
      <c r="G55" s="8"/>
      <c r="H55" s="2">
        <v>133963539</v>
      </c>
      <c r="I55" s="9"/>
    </row>
    <row r="56" spans="1:9" ht="21" customHeight="1" x14ac:dyDescent="0.2">
      <c r="A56" s="36" t="s">
        <v>34</v>
      </c>
      <c r="B56" s="2">
        <v>25805093</v>
      </c>
      <c r="C56" s="36"/>
      <c r="D56" s="2">
        <v>27305660</v>
      </c>
      <c r="E56" s="9"/>
      <c r="F56" s="2">
        <v>23624746</v>
      </c>
      <c r="G56" s="8"/>
      <c r="H56" s="2">
        <v>25065453</v>
      </c>
      <c r="I56" s="9"/>
    </row>
    <row r="57" spans="1:9" ht="21" customHeight="1" x14ac:dyDescent="0.2">
      <c r="A57" s="36" t="s">
        <v>43</v>
      </c>
      <c r="B57" s="2">
        <v>2451079</v>
      </c>
      <c r="C57" s="36"/>
      <c r="D57" s="2">
        <v>2447583</v>
      </c>
      <c r="E57" s="9"/>
      <c r="F57" s="2">
        <v>2164958</v>
      </c>
      <c r="G57" s="8"/>
      <c r="H57" s="2">
        <v>2588682</v>
      </c>
      <c r="I57" s="9"/>
    </row>
    <row r="58" spans="1:9" ht="21" customHeight="1" x14ac:dyDescent="0.2">
      <c r="A58" s="36" t="s">
        <v>9</v>
      </c>
      <c r="B58" s="2">
        <v>94582391</v>
      </c>
      <c r="C58" s="36"/>
      <c r="D58" s="2">
        <v>93128867</v>
      </c>
      <c r="E58" s="9"/>
      <c r="F58" s="2">
        <v>47796356</v>
      </c>
      <c r="G58" s="8"/>
      <c r="H58" s="2">
        <v>53792151</v>
      </c>
      <c r="I58" s="9"/>
    </row>
    <row r="59" spans="1:9" ht="21" customHeight="1" x14ac:dyDescent="0.2">
      <c r="A59" s="42" t="s">
        <v>10</v>
      </c>
      <c r="B59" s="19">
        <f>SUM(B49:B58)</f>
        <v>3491106218</v>
      </c>
      <c r="C59" s="42"/>
      <c r="D59" s="19">
        <f>SUM(D49:D58)</f>
        <v>3372712550</v>
      </c>
      <c r="E59" s="9"/>
      <c r="F59" s="19">
        <f>SUM(F49:F58)</f>
        <v>3046422796</v>
      </c>
      <c r="G59" s="8"/>
      <c r="H59" s="19">
        <f>SUM(H49:H58)</f>
        <v>2945477378</v>
      </c>
      <c r="I59" s="9"/>
    </row>
    <row r="60" spans="1:9" ht="21" customHeight="1" x14ac:dyDescent="0.2">
      <c r="A60" s="42"/>
      <c r="B60" s="18"/>
      <c r="C60" s="42"/>
      <c r="D60" s="18"/>
      <c r="E60" s="9"/>
      <c r="F60" s="2"/>
      <c r="G60" s="8"/>
      <c r="I60" s="9"/>
    </row>
    <row r="61" spans="1:9" ht="21" customHeight="1" x14ac:dyDescent="0.2">
      <c r="A61" s="36" t="s">
        <v>11</v>
      </c>
      <c r="B61" s="2"/>
      <c r="C61" s="2"/>
      <c r="D61" s="2"/>
      <c r="E61" s="2"/>
      <c r="F61" s="2"/>
      <c r="G61" s="2"/>
      <c r="I61" s="9"/>
    </row>
    <row r="62" spans="1:9" ht="21" customHeight="1" x14ac:dyDescent="0.2">
      <c r="A62" s="37" t="s">
        <v>12</v>
      </c>
      <c r="B62" s="15"/>
      <c r="C62" s="37"/>
      <c r="D62" s="15"/>
      <c r="E62" s="9"/>
      <c r="F62" s="2"/>
      <c r="G62" s="8"/>
      <c r="I62" s="9"/>
    </row>
    <row r="63" spans="1:9" ht="21" customHeight="1" x14ac:dyDescent="0.2">
      <c r="A63" s="42" t="s">
        <v>51</v>
      </c>
      <c r="B63" s="18"/>
      <c r="C63" s="42"/>
      <c r="D63" s="18"/>
      <c r="E63" s="9"/>
      <c r="F63" s="2"/>
      <c r="G63" s="8"/>
      <c r="I63" s="9"/>
    </row>
    <row r="64" spans="1:9" ht="21" customHeight="1" thickBot="1" x14ac:dyDescent="0.25">
      <c r="A64" s="43" t="s">
        <v>38</v>
      </c>
      <c r="B64" s="22">
        <v>16550</v>
      </c>
      <c r="C64" s="43"/>
      <c r="D64" s="22">
        <v>16550</v>
      </c>
      <c r="E64" s="9"/>
      <c r="F64" s="22">
        <v>16550</v>
      </c>
      <c r="G64" s="8"/>
      <c r="H64" s="22">
        <v>16550</v>
      </c>
      <c r="I64" s="9"/>
    </row>
    <row r="65" spans="1:9" ht="21" customHeight="1" thickTop="1" thickBot="1" x14ac:dyDescent="0.25">
      <c r="A65" s="43" t="s">
        <v>35</v>
      </c>
      <c r="B65" s="22">
        <v>39983450</v>
      </c>
      <c r="C65" s="43"/>
      <c r="D65" s="22">
        <v>39983450</v>
      </c>
      <c r="E65" s="9"/>
      <c r="F65" s="22">
        <v>39983450</v>
      </c>
      <c r="G65" s="8"/>
      <c r="H65" s="22">
        <v>39983450</v>
      </c>
      <c r="I65" s="9"/>
    </row>
    <row r="66" spans="1:9" ht="21" customHeight="1" thickTop="1" x14ac:dyDescent="0.2">
      <c r="A66" s="42" t="s">
        <v>13</v>
      </c>
      <c r="B66" s="18"/>
      <c r="C66" s="42"/>
      <c r="D66" s="18"/>
      <c r="E66" s="9"/>
      <c r="F66" s="2"/>
      <c r="G66" s="8"/>
      <c r="I66" s="9"/>
    </row>
    <row r="67" spans="1:9" ht="21" customHeight="1" x14ac:dyDescent="0.2">
      <c r="A67" s="43" t="s">
        <v>36</v>
      </c>
      <c r="B67" s="7">
        <v>19088429</v>
      </c>
      <c r="C67" s="43"/>
      <c r="D67" s="7">
        <v>19088429</v>
      </c>
      <c r="E67" s="9"/>
      <c r="F67" s="2">
        <v>19088429</v>
      </c>
      <c r="G67" s="8"/>
      <c r="H67" s="2">
        <v>19088429</v>
      </c>
      <c r="I67" s="9"/>
    </row>
    <row r="68" spans="1:9" ht="21" customHeight="1" x14ac:dyDescent="0.2">
      <c r="A68" s="36" t="s">
        <v>40</v>
      </c>
      <c r="B68" s="7">
        <v>56346232</v>
      </c>
      <c r="C68" s="36"/>
      <c r="D68" s="7">
        <v>56346232</v>
      </c>
      <c r="E68" s="9"/>
      <c r="F68" s="2">
        <v>56346232</v>
      </c>
      <c r="G68" s="8"/>
      <c r="H68" s="2">
        <v>56346232</v>
      </c>
      <c r="I68" s="9"/>
    </row>
    <row r="69" spans="1:9" ht="21" customHeight="1" x14ac:dyDescent="0.2">
      <c r="A69" s="36" t="s">
        <v>27</v>
      </c>
      <c r="B69" s="7">
        <v>51276838</v>
      </c>
      <c r="C69" s="36"/>
      <c r="D69" s="7">
        <v>47256838</v>
      </c>
      <c r="E69" s="9"/>
      <c r="F69" s="2">
        <v>54730656</v>
      </c>
      <c r="G69" s="8"/>
      <c r="H69" s="2">
        <v>52849874</v>
      </c>
      <c r="I69" s="9"/>
    </row>
    <row r="70" spans="1:9" ht="21" customHeight="1" x14ac:dyDescent="0.2">
      <c r="A70" s="36" t="s">
        <v>14</v>
      </c>
      <c r="B70" s="2"/>
      <c r="C70" s="36"/>
      <c r="D70" s="2"/>
      <c r="E70" s="9"/>
      <c r="F70" s="2"/>
      <c r="G70" s="11"/>
      <c r="I70" s="9"/>
    </row>
    <row r="71" spans="1:9" ht="21" customHeight="1" x14ac:dyDescent="0.2">
      <c r="A71" s="42" t="s">
        <v>15</v>
      </c>
      <c r="B71" s="18"/>
      <c r="C71" s="42"/>
      <c r="D71" s="18"/>
      <c r="E71" s="9"/>
      <c r="F71" s="2"/>
      <c r="I71" s="9"/>
    </row>
    <row r="72" spans="1:9" ht="21" customHeight="1" x14ac:dyDescent="0.2">
      <c r="A72" s="43" t="s">
        <v>20</v>
      </c>
      <c r="B72" s="2">
        <v>25000000</v>
      </c>
      <c r="C72" s="44"/>
      <c r="D72" s="2">
        <v>25000000</v>
      </c>
      <c r="E72" s="9"/>
      <c r="F72" s="2">
        <v>25000000</v>
      </c>
      <c r="G72" s="8"/>
      <c r="H72" s="2">
        <v>25000000</v>
      </c>
      <c r="I72" s="9"/>
    </row>
    <row r="73" spans="1:9" ht="21" customHeight="1" x14ac:dyDescent="0.2">
      <c r="A73" s="43" t="s">
        <v>19</v>
      </c>
      <c r="B73" s="2">
        <v>111500000</v>
      </c>
      <c r="C73" s="44"/>
      <c r="D73" s="2">
        <v>111500000</v>
      </c>
      <c r="E73" s="9"/>
      <c r="F73" s="2">
        <v>111500000</v>
      </c>
      <c r="G73" s="8"/>
      <c r="H73" s="2">
        <v>111500000</v>
      </c>
      <c r="I73" s="9"/>
    </row>
    <row r="74" spans="1:9" ht="21" customHeight="1" x14ac:dyDescent="0.2">
      <c r="A74" s="42" t="s">
        <v>16</v>
      </c>
      <c r="B74" s="27">
        <v>196997416</v>
      </c>
      <c r="C74" s="42"/>
      <c r="D74" s="27">
        <v>189822190</v>
      </c>
      <c r="E74" s="9"/>
      <c r="F74" s="23">
        <v>180233244</v>
      </c>
      <c r="G74" s="8"/>
      <c r="H74" s="23">
        <v>174699070</v>
      </c>
      <c r="I74" s="9"/>
    </row>
    <row r="75" spans="1:9" ht="21" customHeight="1" x14ac:dyDescent="0.2">
      <c r="A75" s="42" t="s">
        <v>37</v>
      </c>
      <c r="B75" s="2">
        <f>SUM(B67:B74)</f>
        <v>460208915</v>
      </c>
      <c r="C75" s="42"/>
      <c r="D75" s="2">
        <f>SUM(D67:D74)</f>
        <v>449013689</v>
      </c>
      <c r="E75" s="45"/>
      <c r="F75" s="2">
        <f>SUM(F67:F74)</f>
        <v>446898561</v>
      </c>
      <c r="G75" s="8"/>
      <c r="H75" s="2">
        <f>SUM(H67:H74)</f>
        <v>439483605</v>
      </c>
      <c r="I75" s="9"/>
    </row>
    <row r="76" spans="1:9" ht="21" customHeight="1" x14ac:dyDescent="0.2">
      <c r="A76" s="36" t="s">
        <v>28</v>
      </c>
      <c r="B76" s="23">
        <v>1493439</v>
      </c>
      <c r="C76" s="46"/>
      <c r="D76" s="23">
        <v>1233446</v>
      </c>
      <c r="E76" s="9"/>
      <c r="F76" s="23">
        <v>0</v>
      </c>
      <c r="G76" s="8"/>
      <c r="H76" s="23">
        <v>0</v>
      </c>
      <c r="I76" s="47"/>
    </row>
    <row r="77" spans="1:9" ht="21" customHeight="1" x14ac:dyDescent="0.2">
      <c r="A77" s="42" t="s">
        <v>18</v>
      </c>
      <c r="B77" s="10">
        <f>SUM(B75:B76)</f>
        <v>461702354</v>
      </c>
      <c r="C77" s="42"/>
      <c r="D77" s="10">
        <f>SUM(D75:D76)</f>
        <v>450247135</v>
      </c>
      <c r="E77" s="9"/>
      <c r="F77" s="19">
        <f>SUM(F75:F76)</f>
        <v>446898561</v>
      </c>
      <c r="G77" s="8"/>
      <c r="H77" s="19">
        <f>SUM(H75:H76)</f>
        <v>439483605</v>
      </c>
      <c r="I77" s="9"/>
    </row>
    <row r="78" spans="1:9" ht="21" customHeight="1" thickBot="1" x14ac:dyDescent="0.25">
      <c r="A78" s="48" t="s">
        <v>29</v>
      </c>
      <c r="B78" s="12">
        <f>+B59+B77</f>
        <v>3952808572</v>
      </c>
      <c r="C78" s="48"/>
      <c r="D78" s="12">
        <f>+D59+D77</f>
        <v>3822959685</v>
      </c>
      <c r="E78" s="9"/>
      <c r="F78" s="22">
        <f>+F59+F77</f>
        <v>3493321357</v>
      </c>
      <c r="G78" s="8"/>
      <c r="H78" s="22">
        <f>+H59+H77</f>
        <v>3384960983</v>
      </c>
      <c r="I78" s="9"/>
    </row>
    <row r="79" spans="1:9" ht="21" customHeight="1" thickTop="1" x14ac:dyDescent="0.2">
      <c r="B79" s="24"/>
      <c r="C79" s="24"/>
      <c r="D79" s="24"/>
      <c r="E79" s="24"/>
      <c r="F79" s="24"/>
      <c r="G79" s="24"/>
      <c r="H79" s="24"/>
    </row>
    <row r="80" spans="1:9" ht="21" customHeight="1" x14ac:dyDescent="0.2">
      <c r="A80" s="25"/>
      <c r="B80" s="24"/>
      <c r="C80" s="24"/>
      <c r="D80" s="24"/>
      <c r="E80" s="24"/>
      <c r="F80" s="24"/>
      <c r="G80" s="24"/>
      <c r="H80" s="24"/>
    </row>
    <row r="81" spans="2:8" ht="21" customHeight="1" x14ac:dyDescent="0.2">
      <c r="B81" s="24"/>
      <c r="D81" s="24"/>
      <c r="F81" s="24"/>
      <c r="H81" s="24"/>
    </row>
  </sheetData>
  <sheetProtection algorithmName="SHA-512" hashValue="TtT3oFB8fR4rP/HJ7RzY0O7VCdNnfx+15at0jpkVMmiNz4scbyJfLcfxKnfyTzdjWjiTsC+AFPs7ITXLJJoO+g==" saltValue="2sKAESTBh2ngGlKgp+/kgA==" spinCount="100000" sheet="1" objects="1" scenarios="1"/>
  <mergeCells count="2">
    <mergeCell ref="B6:E6"/>
    <mergeCell ref="F6:I6"/>
  </mergeCells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B65A5-8109-4FF7-AA09-5D7F837E8F8E}">
  <dimension ref="A1:T68"/>
  <sheetViews>
    <sheetView zoomScale="85" zoomScaleNormal="85" workbookViewId="0">
      <pane xSplit="6" ySplit="8" topLeftCell="G9" activePane="bottomRight" state="frozen"/>
      <selection pane="topRight" activeCell="G1" sqref="G1"/>
      <selection pane="bottomLeft" activeCell="A9" sqref="A9"/>
      <selection pane="bottomRight" sqref="A1:Q1"/>
    </sheetView>
  </sheetViews>
  <sheetFormatPr defaultColWidth="9.140625" defaultRowHeight="15" x14ac:dyDescent="0.2"/>
  <cols>
    <col min="1" max="1" width="0.42578125" style="52" customWidth="1"/>
    <col min="2" max="5" width="1.7109375" style="52" customWidth="1"/>
    <col min="6" max="6" width="61" style="52" customWidth="1"/>
    <col min="7" max="7" width="14" style="64" customWidth="1"/>
    <col min="8" max="8" width="2.140625" style="52" customWidth="1"/>
    <col min="9" max="9" width="14" style="64" customWidth="1"/>
    <col min="10" max="10" width="2.140625" style="52" customWidth="1"/>
    <col min="11" max="11" width="15.42578125" style="52" customWidth="1"/>
    <col min="12" max="12" width="1.85546875" style="52" customWidth="1"/>
    <col min="13" max="13" width="14" style="65" customWidth="1"/>
    <col min="14" max="14" width="1.85546875" style="52" customWidth="1"/>
    <col min="15" max="15" width="16.85546875" style="65" customWidth="1"/>
    <col min="16" max="16" width="1.85546875" style="52" customWidth="1"/>
    <col min="17" max="17" width="15.5703125" style="52" customWidth="1"/>
    <col min="18" max="18" width="14.28515625" style="57" bestFit="1" customWidth="1"/>
    <col min="19" max="19" width="9.140625" style="58"/>
    <col min="20" max="16384" width="9.140625" style="52"/>
  </cols>
  <sheetData>
    <row r="1" spans="1:20" ht="21" customHeight="1" x14ac:dyDescent="0.2">
      <c r="A1" s="100" t="s">
        <v>56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49"/>
      <c r="S1" s="50"/>
      <c r="T1" s="51"/>
    </row>
    <row r="2" spans="1:20" ht="21" customHeight="1" x14ac:dyDescent="0.2">
      <c r="A2" s="100" t="s">
        <v>57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49"/>
      <c r="S2" s="50"/>
      <c r="T2" s="51"/>
    </row>
    <row r="3" spans="1:20" ht="21" customHeight="1" x14ac:dyDescent="0.2">
      <c r="A3" s="101" t="s">
        <v>58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49"/>
      <c r="S3" s="50"/>
      <c r="T3" s="51"/>
    </row>
    <row r="4" spans="1:20" ht="21" customHeight="1" x14ac:dyDescent="0.2">
      <c r="A4" s="102" t="s">
        <v>41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49"/>
      <c r="S4" s="50"/>
      <c r="T4" s="51"/>
    </row>
    <row r="5" spans="1:20" ht="21" customHeight="1" x14ac:dyDescent="0.2">
      <c r="G5" s="53"/>
      <c r="I5" s="53"/>
      <c r="M5" s="54"/>
      <c r="N5" s="55"/>
      <c r="O5" s="54"/>
      <c r="P5" s="55"/>
      <c r="Q5" s="56" t="s">
        <v>17</v>
      </c>
    </row>
    <row r="6" spans="1:20" ht="21" customHeight="1" x14ac:dyDescent="0.2">
      <c r="G6" s="103" t="s">
        <v>1</v>
      </c>
      <c r="H6" s="103"/>
      <c r="I6" s="103"/>
      <c r="J6" s="103"/>
      <c r="K6" s="103"/>
      <c r="L6" s="59"/>
      <c r="M6" s="103" t="s">
        <v>30</v>
      </c>
      <c r="N6" s="103"/>
      <c r="O6" s="103"/>
      <c r="P6" s="103"/>
      <c r="Q6" s="103"/>
    </row>
    <row r="7" spans="1:20" ht="21" customHeight="1" x14ac:dyDescent="0.25">
      <c r="G7" s="60" t="s">
        <v>53</v>
      </c>
      <c r="H7" s="60"/>
      <c r="I7" s="60" t="s">
        <v>52</v>
      </c>
      <c r="J7" s="61"/>
      <c r="K7" s="60" t="s">
        <v>59</v>
      </c>
      <c r="M7" s="60" t="s">
        <v>53</v>
      </c>
      <c r="N7" s="61"/>
      <c r="O7" s="60" t="s">
        <v>52</v>
      </c>
      <c r="P7" s="61"/>
      <c r="Q7" s="60" t="s">
        <v>59</v>
      </c>
    </row>
    <row r="8" spans="1:20" ht="13.5" customHeight="1" x14ac:dyDescent="0.25">
      <c r="G8" s="62"/>
      <c r="H8" s="61"/>
      <c r="I8" s="62"/>
      <c r="J8" s="61"/>
      <c r="K8" s="62"/>
      <c r="M8" s="63"/>
      <c r="N8" s="61"/>
      <c r="O8" s="63"/>
      <c r="P8" s="61"/>
      <c r="Q8" s="63"/>
    </row>
    <row r="9" spans="1:20" ht="12.75" customHeight="1" x14ac:dyDescent="0.2">
      <c r="K9" s="64"/>
      <c r="Q9" s="65"/>
    </row>
    <row r="10" spans="1:20" ht="7.5" customHeight="1" x14ac:dyDescent="0.2">
      <c r="K10" s="64"/>
      <c r="Q10" s="65"/>
    </row>
    <row r="11" spans="1:20" ht="19.5" customHeight="1" x14ac:dyDescent="0.2">
      <c r="A11" s="52" t="s">
        <v>60</v>
      </c>
      <c r="G11" s="66">
        <v>27511741</v>
      </c>
      <c r="I11" s="66">
        <v>27452250</v>
      </c>
      <c r="K11" s="66">
        <v>28625157</v>
      </c>
      <c r="M11" s="67">
        <v>20013900</v>
      </c>
      <c r="O11" s="67">
        <v>20884379</v>
      </c>
      <c r="Q11" s="67">
        <v>27586599</v>
      </c>
    </row>
    <row r="12" spans="1:20" ht="19.5" customHeight="1" x14ac:dyDescent="0.2">
      <c r="A12" s="52" t="s">
        <v>61</v>
      </c>
      <c r="G12" s="66">
        <v>7804413</v>
      </c>
      <c r="I12" s="66">
        <v>8188125</v>
      </c>
      <c r="K12" s="66">
        <v>8805355</v>
      </c>
      <c r="L12" s="68"/>
      <c r="M12" s="67">
        <v>5116717</v>
      </c>
      <c r="O12" s="67">
        <v>5612310</v>
      </c>
      <c r="Q12" s="67">
        <v>8412821</v>
      </c>
    </row>
    <row r="13" spans="1:20" ht="19.5" customHeight="1" x14ac:dyDescent="0.2">
      <c r="C13" s="52" t="s">
        <v>62</v>
      </c>
      <c r="G13" s="69">
        <f>G11-G12</f>
        <v>19707328</v>
      </c>
      <c r="I13" s="69">
        <f>I11-I12</f>
        <v>19264125</v>
      </c>
      <c r="K13" s="69">
        <f>K11-K12</f>
        <v>19819802</v>
      </c>
      <c r="M13" s="70">
        <f>M11-M12</f>
        <v>14897183</v>
      </c>
      <c r="O13" s="70">
        <f>O11-O12</f>
        <v>15272069</v>
      </c>
      <c r="Q13" s="70">
        <f>Q11-Q12</f>
        <v>19173778</v>
      </c>
    </row>
    <row r="14" spans="1:20" ht="19.5" customHeight="1" x14ac:dyDescent="0.2">
      <c r="A14" s="52" t="s">
        <v>63</v>
      </c>
      <c r="G14" s="66">
        <v>9637271</v>
      </c>
      <c r="I14" s="66">
        <v>9119953</v>
      </c>
      <c r="K14" s="66">
        <v>9082977</v>
      </c>
      <c r="M14" s="67">
        <v>6892291</v>
      </c>
      <c r="O14" s="67">
        <v>7043921</v>
      </c>
      <c r="Q14" s="67">
        <v>7423061</v>
      </c>
    </row>
    <row r="15" spans="1:20" ht="19.5" customHeight="1" x14ac:dyDescent="0.2">
      <c r="A15" s="52" t="s">
        <v>64</v>
      </c>
      <c r="G15" s="66">
        <v>2303350</v>
      </c>
      <c r="I15" s="66">
        <v>2763795</v>
      </c>
      <c r="K15" s="66">
        <v>2729081</v>
      </c>
      <c r="M15" s="67">
        <v>1947632</v>
      </c>
      <c r="O15" s="67">
        <v>2341077</v>
      </c>
      <c r="Q15" s="67">
        <v>2680675</v>
      </c>
    </row>
    <row r="16" spans="1:20" ht="19.5" customHeight="1" x14ac:dyDescent="0.2">
      <c r="C16" s="52" t="s">
        <v>65</v>
      </c>
      <c r="G16" s="69">
        <f>G14-G15</f>
        <v>7333921</v>
      </c>
      <c r="I16" s="69">
        <f>I14-I15</f>
        <v>6356158</v>
      </c>
      <c r="K16" s="69">
        <f>K14-K15</f>
        <v>6353896</v>
      </c>
      <c r="M16" s="70">
        <f>M14-M15</f>
        <v>4944659</v>
      </c>
      <c r="O16" s="70">
        <f>O14-O15</f>
        <v>4702844</v>
      </c>
      <c r="Q16" s="70">
        <f>Q14-Q15</f>
        <v>4742386</v>
      </c>
    </row>
    <row r="17" spans="1:20" ht="19.5" customHeight="1" x14ac:dyDescent="0.2">
      <c r="A17" s="52" t="s">
        <v>66</v>
      </c>
      <c r="G17" s="71"/>
      <c r="I17" s="71"/>
      <c r="K17" s="71"/>
      <c r="M17" s="72"/>
      <c r="O17" s="72"/>
      <c r="Q17" s="72"/>
    </row>
    <row r="18" spans="1:20" ht="19.5" customHeight="1" x14ac:dyDescent="0.2">
      <c r="C18" s="52" t="s">
        <v>67</v>
      </c>
      <c r="G18" s="71">
        <v>2087865</v>
      </c>
      <c r="I18" s="71">
        <v>3702590</v>
      </c>
      <c r="K18" s="73">
        <v>-1689429</v>
      </c>
      <c r="M18" s="72">
        <v>1469671</v>
      </c>
      <c r="O18" s="72">
        <v>2530103</v>
      </c>
      <c r="Q18" s="73">
        <v>-1202097</v>
      </c>
    </row>
    <row r="19" spans="1:20" s="57" customFormat="1" ht="19.5" customHeight="1" x14ac:dyDescent="0.2">
      <c r="A19" s="52" t="s">
        <v>68</v>
      </c>
      <c r="C19" s="52"/>
      <c r="D19" s="52"/>
      <c r="E19" s="52"/>
      <c r="F19" s="52"/>
      <c r="G19" s="66">
        <v>840998</v>
      </c>
      <c r="H19" s="52"/>
      <c r="I19" s="66">
        <v>479931</v>
      </c>
      <c r="J19" s="52"/>
      <c r="K19" s="66">
        <v>1150513</v>
      </c>
      <c r="L19" s="52"/>
      <c r="M19" s="67">
        <v>840998</v>
      </c>
      <c r="N19" s="52"/>
      <c r="O19" s="67">
        <v>248648</v>
      </c>
      <c r="P19" s="52"/>
      <c r="Q19" s="67">
        <v>1150509</v>
      </c>
      <c r="S19" s="58"/>
      <c r="T19" s="52"/>
    </row>
    <row r="20" spans="1:20" s="57" customFormat="1" ht="19.5" customHeight="1" x14ac:dyDescent="0.2">
      <c r="A20" s="52" t="s">
        <v>69</v>
      </c>
      <c r="C20" s="52"/>
      <c r="D20" s="52"/>
      <c r="E20" s="52"/>
      <c r="F20" s="52"/>
      <c r="G20" s="66">
        <v>32596</v>
      </c>
      <c r="H20" s="52"/>
      <c r="I20" s="66">
        <v>7343</v>
      </c>
      <c r="J20" s="52"/>
      <c r="K20" s="66">
        <v>12127</v>
      </c>
      <c r="L20" s="52"/>
      <c r="M20" s="67">
        <v>0</v>
      </c>
      <c r="N20" s="52"/>
      <c r="O20" s="67">
        <v>0</v>
      </c>
      <c r="P20" s="52"/>
      <c r="Q20" s="67">
        <v>0</v>
      </c>
      <c r="S20" s="58"/>
      <c r="T20" s="52"/>
    </row>
    <row r="21" spans="1:20" s="57" customFormat="1" ht="19.5" customHeight="1" x14ac:dyDescent="0.2">
      <c r="A21" s="52" t="s">
        <v>70</v>
      </c>
      <c r="C21" s="74"/>
      <c r="D21" s="74"/>
      <c r="E21" s="74"/>
      <c r="F21" s="74"/>
      <c r="G21" s="66">
        <v>78793</v>
      </c>
      <c r="H21" s="52"/>
      <c r="I21" s="66">
        <v>553293</v>
      </c>
      <c r="J21" s="52"/>
      <c r="K21" s="66">
        <v>58144</v>
      </c>
      <c r="L21" s="52"/>
      <c r="M21" s="67">
        <v>59240</v>
      </c>
      <c r="N21" s="52"/>
      <c r="O21" s="67">
        <v>544916</v>
      </c>
      <c r="P21" s="52"/>
      <c r="Q21" s="67">
        <v>48137</v>
      </c>
      <c r="S21" s="58"/>
      <c r="T21" s="52"/>
    </row>
    <row r="22" spans="1:20" s="57" customFormat="1" ht="19.5" customHeight="1" x14ac:dyDescent="0.2">
      <c r="A22" s="52" t="s">
        <v>71</v>
      </c>
      <c r="C22" s="74"/>
      <c r="D22" s="74"/>
      <c r="E22" s="74"/>
      <c r="F22" s="74"/>
      <c r="G22" s="66">
        <v>525424</v>
      </c>
      <c r="H22" s="52"/>
      <c r="I22" s="66">
        <v>214928</v>
      </c>
      <c r="J22" s="52"/>
      <c r="K22" s="66">
        <v>485967</v>
      </c>
      <c r="L22" s="52"/>
      <c r="M22" s="67">
        <v>490590</v>
      </c>
      <c r="N22" s="52"/>
      <c r="O22" s="67">
        <v>259847</v>
      </c>
      <c r="P22" s="52"/>
      <c r="Q22" s="67">
        <v>485967</v>
      </c>
      <c r="S22" s="58"/>
      <c r="T22" s="52"/>
    </row>
    <row r="23" spans="1:20" s="57" customFormat="1" ht="19.5" customHeight="1" x14ac:dyDescent="0.2">
      <c r="A23" s="52" t="s">
        <v>72</v>
      </c>
      <c r="B23" s="52"/>
      <c r="C23" s="52"/>
      <c r="D23" s="52"/>
      <c r="E23" s="52"/>
      <c r="F23" s="52"/>
      <c r="G23" s="75">
        <v>266517</v>
      </c>
      <c r="H23" s="52"/>
      <c r="I23" s="75">
        <v>49615</v>
      </c>
      <c r="J23" s="52"/>
      <c r="K23" s="75">
        <v>203473</v>
      </c>
      <c r="L23" s="52"/>
      <c r="M23" s="76">
        <v>82001</v>
      </c>
      <c r="N23" s="52"/>
      <c r="O23" s="76">
        <v>31912</v>
      </c>
      <c r="P23" s="52"/>
      <c r="Q23" s="76">
        <v>134071</v>
      </c>
      <c r="S23" s="58"/>
      <c r="T23" s="52"/>
    </row>
    <row r="24" spans="1:20" s="57" customFormat="1" ht="19.5" customHeight="1" x14ac:dyDescent="0.2">
      <c r="A24" s="52"/>
      <c r="B24" s="52"/>
      <c r="C24" s="52" t="s">
        <v>73</v>
      </c>
      <c r="D24" s="52"/>
      <c r="E24" s="52"/>
      <c r="F24" s="52"/>
      <c r="G24" s="69">
        <f>G13+G16+SUM(G18:G23)</f>
        <v>30873442</v>
      </c>
      <c r="H24" s="52"/>
      <c r="I24" s="69">
        <f>I13+I16+SUM(I18:I23)</f>
        <v>30627983</v>
      </c>
      <c r="J24" s="52"/>
      <c r="K24" s="69">
        <f>K13+K16+SUM(K18:K23)</f>
        <v>26394493</v>
      </c>
      <c r="L24" s="52"/>
      <c r="M24" s="70">
        <f>M13+M16+SUM(M18:M23)</f>
        <v>22784342</v>
      </c>
      <c r="N24" s="52"/>
      <c r="O24" s="70">
        <f>O13+O16+SUM(O18:O23)</f>
        <v>23590339</v>
      </c>
      <c r="P24" s="52"/>
      <c r="Q24" s="69">
        <f>Q13+Q16+SUM(Q18:Q23)</f>
        <v>24532751</v>
      </c>
      <c r="S24" s="58"/>
      <c r="T24" s="52"/>
    </row>
    <row r="25" spans="1:20" s="57" customFormat="1" ht="19.5" customHeight="1" x14ac:dyDescent="0.2">
      <c r="A25" s="52" t="s">
        <v>74</v>
      </c>
      <c r="C25" s="52"/>
      <c r="D25" s="52"/>
      <c r="E25" s="52"/>
      <c r="F25" s="52"/>
      <c r="G25" s="66"/>
      <c r="H25" s="52"/>
      <c r="I25" s="66"/>
      <c r="J25" s="52"/>
      <c r="K25" s="66"/>
      <c r="L25" s="52"/>
      <c r="M25" s="67"/>
      <c r="N25" s="52"/>
      <c r="O25" s="67"/>
      <c r="P25" s="52"/>
      <c r="Q25" s="67"/>
      <c r="S25" s="58"/>
      <c r="T25" s="52"/>
    </row>
    <row r="26" spans="1:20" s="57" customFormat="1" ht="19.5" customHeight="1" x14ac:dyDescent="0.2">
      <c r="A26" s="52"/>
      <c r="B26" s="52"/>
      <c r="C26" s="52" t="s">
        <v>75</v>
      </c>
      <c r="D26" s="52"/>
      <c r="E26" s="52"/>
      <c r="F26" s="52"/>
      <c r="G26" s="67">
        <v>8901860</v>
      </c>
      <c r="H26" s="52"/>
      <c r="I26" s="67">
        <v>8247982</v>
      </c>
      <c r="J26" s="52"/>
      <c r="K26" s="67">
        <v>6836054</v>
      </c>
      <c r="L26" s="52"/>
      <c r="M26" s="67">
        <v>6259675</v>
      </c>
      <c r="N26" s="52"/>
      <c r="O26" s="67">
        <v>6141689</v>
      </c>
      <c r="P26" s="52"/>
      <c r="Q26" s="67">
        <v>6221518</v>
      </c>
      <c r="S26" s="58"/>
      <c r="T26" s="52"/>
    </row>
    <row r="27" spans="1:20" s="57" customFormat="1" ht="19.5" customHeight="1" x14ac:dyDescent="0.2">
      <c r="A27" s="52"/>
      <c r="B27" s="52"/>
      <c r="C27" s="52" t="s">
        <v>76</v>
      </c>
      <c r="D27" s="52"/>
      <c r="E27" s="52"/>
      <c r="F27" s="52"/>
      <c r="G27" s="66">
        <v>42081</v>
      </c>
      <c r="H27" s="52"/>
      <c r="I27" s="66">
        <v>45465</v>
      </c>
      <c r="J27" s="52"/>
      <c r="K27" s="66">
        <v>33274</v>
      </c>
      <c r="L27" s="52"/>
      <c r="M27" s="67">
        <v>15450</v>
      </c>
      <c r="N27" s="52"/>
      <c r="O27" s="67">
        <v>51020</v>
      </c>
      <c r="P27" s="52"/>
      <c r="Q27" s="67">
        <v>14850</v>
      </c>
      <c r="S27" s="58"/>
      <c r="T27" s="52"/>
    </row>
    <row r="28" spans="1:20" s="57" customFormat="1" ht="19.5" customHeight="1" x14ac:dyDescent="0.2">
      <c r="A28" s="52"/>
      <c r="B28" s="52"/>
      <c r="C28" s="52" t="s">
        <v>77</v>
      </c>
      <c r="D28" s="52"/>
      <c r="E28" s="52"/>
      <c r="F28" s="52"/>
      <c r="G28" s="66">
        <v>3197967</v>
      </c>
      <c r="H28" s="52"/>
      <c r="I28" s="66">
        <v>4422144</v>
      </c>
      <c r="J28" s="52"/>
      <c r="K28" s="66">
        <v>2295767</v>
      </c>
      <c r="L28" s="52"/>
      <c r="M28" s="67">
        <v>2364667</v>
      </c>
      <c r="N28" s="52"/>
      <c r="O28" s="67">
        <v>3662478</v>
      </c>
      <c r="P28" s="52"/>
      <c r="Q28" s="67">
        <v>2113285</v>
      </c>
      <c r="S28" s="58"/>
      <c r="T28" s="52"/>
    </row>
    <row r="29" spans="1:20" s="57" customFormat="1" ht="19.5" customHeight="1" x14ac:dyDescent="0.2">
      <c r="A29" s="52"/>
      <c r="B29" s="52"/>
      <c r="C29" s="52" t="s">
        <v>78</v>
      </c>
      <c r="D29" s="52"/>
      <c r="E29" s="52"/>
      <c r="F29" s="52"/>
      <c r="G29" s="66">
        <v>678939</v>
      </c>
      <c r="H29" s="52"/>
      <c r="I29" s="66">
        <v>698693</v>
      </c>
      <c r="J29" s="52"/>
      <c r="K29" s="66">
        <v>780823</v>
      </c>
      <c r="L29" s="52"/>
      <c r="M29" s="67">
        <v>662188</v>
      </c>
      <c r="N29" s="52"/>
      <c r="O29" s="67">
        <v>684118</v>
      </c>
      <c r="P29" s="52"/>
      <c r="Q29" s="67">
        <v>768959</v>
      </c>
      <c r="S29" s="58"/>
      <c r="T29" s="52"/>
    </row>
    <row r="30" spans="1:20" s="57" customFormat="1" ht="19.5" customHeight="1" x14ac:dyDescent="0.2">
      <c r="A30" s="52"/>
      <c r="B30" s="52"/>
      <c r="C30" s="52" t="s">
        <v>19</v>
      </c>
      <c r="D30" s="52"/>
      <c r="E30" s="52"/>
      <c r="F30" s="52"/>
      <c r="G30" s="75">
        <v>2940234</v>
      </c>
      <c r="H30" s="52"/>
      <c r="I30" s="75">
        <v>6729804</v>
      </c>
      <c r="J30" s="52"/>
      <c r="K30" s="75">
        <v>1431385</v>
      </c>
      <c r="L30" s="52"/>
      <c r="M30" s="76">
        <v>1873434</v>
      </c>
      <c r="N30" s="52"/>
      <c r="O30" s="76">
        <v>4779407</v>
      </c>
      <c r="P30" s="52"/>
      <c r="Q30" s="76">
        <v>1229171</v>
      </c>
      <c r="S30" s="58"/>
      <c r="T30" s="52"/>
    </row>
    <row r="31" spans="1:20" s="57" customFormat="1" ht="19.5" customHeight="1" x14ac:dyDescent="0.2">
      <c r="A31" s="52"/>
      <c r="B31" s="52"/>
      <c r="C31" s="52"/>
      <c r="D31" s="52"/>
      <c r="E31" s="52" t="s">
        <v>79</v>
      </c>
      <c r="F31" s="52"/>
      <c r="G31" s="69">
        <f>SUM(G26:G30)</f>
        <v>15761081</v>
      </c>
      <c r="H31" s="52"/>
      <c r="I31" s="69">
        <f>SUM(I26:I30)</f>
        <v>20144088</v>
      </c>
      <c r="J31" s="52"/>
      <c r="K31" s="69">
        <f>SUM(K26:K30)</f>
        <v>11377303</v>
      </c>
      <c r="L31" s="52"/>
      <c r="M31" s="70">
        <f>SUM(M26:M30)</f>
        <v>11175414</v>
      </c>
      <c r="N31" s="52"/>
      <c r="O31" s="70">
        <f>SUM(O26:O30)</f>
        <v>15318712</v>
      </c>
      <c r="P31" s="52"/>
      <c r="Q31" s="70">
        <f>SUM(Q26:Q30)</f>
        <v>10347783</v>
      </c>
      <c r="S31" s="58"/>
      <c r="T31" s="52"/>
    </row>
    <row r="32" spans="1:20" s="57" customFormat="1" ht="19.5" customHeight="1" x14ac:dyDescent="0.2">
      <c r="A32" s="52" t="s">
        <v>80</v>
      </c>
      <c r="C32" s="52"/>
      <c r="D32" s="52"/>
      <c r="E32" s="52"/>
      <c r="F32" s="52"/>
      <c r="G32" s="69">
        <v>6326525</v>
      </c>
      <c r="H32" s="52"/>
      <c r="I32" s="69">
        <v>7203181</v>
      </c>
      <c r="J32" s="52"/>
      <c r="K32" s="69">
        <v>5087268</v>
      </c>
      <c r="L32" s="52"/>
      <c r="M32" s="70">
        <v>5000382</v>
      </c>
      <c r="N32" s="52"/>
      <c r="O32" s="70">
        <v>5920216</v>
      </c>
      <c r="P32" s="52"/>
      <c r="Q32" s="70">
        <v>4952846</v>
      </c>
      <c r="S32" s="58"/>
      <c r="T32" s="52"/>
    </row>
    <row r="33" spans="1:20" s="57" customFormat="1" ht="19.5" customHeight="1" x14ac:dyDescent="0.2">
      <c r="A33" s="52" t="s">
        <v>81</v>
      </c>
      <c r="B33" s="52"/>
      <c r="C33" s="52"/>
      <c r="D33" s="52"/>
      <c r="E33" s="52"/>
      <c r="F33" s="52"/>
      <c r="G33" s="66">
        <f>G24-G31-G32</f>
        <v>8785836</v>
      </c>
      <c r="H33" s="52"/>
      <c r="I33" s="66">
        <f>I24-I31-I32</f>
        <v>3280714</v>
      </c>
      <c r="J33" s="52"/>
      <c r="K33" s="66">
        <f>K24-K31-K32</f>
        <v>9929922</v>
      </c>
      <c r="L33" s="52"/>
      <c r="M33" s="66">
        <f>M24-M31-M32</f>
        <v>6608546</v>
      </c>
      <c r="N33" s="52"/>
      <c r="O33" s="66">
        <f>O24-O31-O32</f>
        <v>2351411</v>
      </c>
      <c r="P33" s="52"/>
      <c r="Q33" s="66">
        <f>Q24-Q31-Q32</f>
        <v>9232122</v>
      </c>
      <c r="S33" s="58"/>
      <c r="T33" s="52"/>
    </row>
    <row r="34" spans="1:20" ht="19.5" customHeight="1" x14ac:dyDescent="0.2">
      <c r="A34" s="52" t="s">
        <v>82</v>
      </c>
      <c r="G34" s="76">
        <v>1746553</v>
      </c>
      <c r="I34" s="76">
        <v>798576</v>
      </c>
      <c r="K34" s="76">
        <v>2168655</v>
      </c>
      <c r="M34" s="77">
        <v>1319521</v>
      </c>
      <c r="O34" s="77">
        <v>633554</v>
      </c>
      <c r="Q34" s="77">
        <v>2035606</v>
      </c>
    </row>
    <row r="35" spans="1:20" ht="19.5" customHeight="1" x14ac:dyDescent="0.2">
      <c r="A35" s="52" t="s">
        <v>83</v>
      </c>
      <c r="G35" s="70">
        <f>G33-G34</f>
        <v>7039283</v>
      </c>
      <c r="I35" s="70">
        <f>I33-I34</f>
        <v>2482138</v>
      </c>
      <c r="K35" s="70">
        <f>K33-K34</f>
        <v>7761267</v>
      </c>
      <c r="M35" s="70">
        <f>M33-M34</f>
        <v>5289025</v>
      </c>
      <c r="O35" s="70">
        <f>O33-O34</f>
        <v>1717857</v>
      </c>
      <c r="Q35" s="70">
        <f>Q33-Q34</f>
        <v>7196516</v>
      </c>
    </row>
    <row r="36" spans="1:20" ht="19.5" customHeight="1" x14ac:dyDescent="0.2">
      <c r="A36" s="52" t="s">
        <v>84</v>
      </c>
      <c r="G36" s="71"/>
      <c r="I36" s="71"/>
      <c r="K36" s="71"/>
      <c r="M36" s="72"/>
      <c r="O36" s="72"/>
      <c r="Q36" s="72"/>
    </row>
    <row r="37" spans="1:20" ht="19.5" customHeight="1" x14ac:dyDescent="0.2">
      <c r="C37" s="78" t="s">
        <v>85</v>
      </c>
      <c r="G37" s="79"/>
      <c r="I37" s="79"/>
      <c r="K37" s="79"/>
      <c r="M37" s="79"/>
      <c r="O37" s="79"/>
      <c r="Q37" s="79"/>
    </row>
    <row r="38" spans="1:20" ht="19.5" customHeight="1" x14ac:dyDescent="0.2">
      <c r="C38" s="78"/>
      <c r="E38" s="52" t="s">
        <v>86</v>
      </c>
      <c r="G38" s="79"/>
      <c r="I38" s="79"/>
      <c r="K38" s="79"/>
      <c r="M38" s="79"/>
      <c r="O38" s="79"/>
      <c r="Q38" s="79"/>
    </row>
    <row r="39" spans="1:20" ht="19.5" customHeight="1" x14ac:dyDescent="0.2">
      <c r="C39" s="78"/>
      <c r="F39" s="52" t="s">
        <v>87</v>
      </c>
      <c r="G39" s="80">
        <v>-7225206</v>
      </c>
      <c r="I39" s="66">
        <v>3339388</v>
      </c>
      <c r="K39" s="73">
        <v>-152159</v>
      </c>
      <c r="M39" s="80">
        <v>-6753282</v>
      </c>
      <c r="O39" s="66">
        <v>3119748</v>
      </c>
      <c r="Q39" s="73">
        <v>-274060</v>
      </c>
    </row>
    <row r="40" spans="1:20" ht="19.5" customHeight="1" x14ac:dyDescent="0.2">
      <c r="E40" s="52" t="s">
        <v>88</v>
      </c>
      <c r="G40" s="80">
        <v>-399934</v>
      </c>
      <c r="I40" s="66">
        <v>42725</v>
      </c>
      <c r="K40" s="73">
        <v>-88623</v>
      </c>
      <c r="M40" s="80">
        <v>-399934</v>
      </c>
      <c r="O40" s="66">
        <v>42725</v>
      </c>
      <c r="Q40" s="73">
        <v>-88623</v>
      </c>
    </row>
    <row r="41" spans="1:20" ht="19.5" customHeight="1" x14ac:dyDescent="0.2">
      <c r="E41" s="52" t="s">
        <v>89</v>
      </c>
      <c r="G41" s="66"/>
      <c r="I41" s="66"/>
      <c r="K41" s="66"/>
      <c r="M41" s="80"/>
      <c r="O41" s="80"/>
      <c r="Q41" s="81"/>
    </row>
    <row r="42" spans="1:20" ht="19.5" customHeight="1" x14ac:dyDescent="0.2">
      <c r="F42" s="52" t="s">
        <v>90</v>
      </c>
      <c r="G42" s="66">
        <v>4971376</v>
      </c>
      <c r="H42" s="82"/>
      <c r="I42" s="73">
        <v>-1970246</v>
      </c>
      <c r="J42" s="82"/>
      <c r="K42" s="66">
        <v>4130323</v>
      </c>
      <c r="L42" s="82"/>
      <c r="M42" s="66">
        <v>2564324</v>
      </c>
      <c r="O42" s="73">
        <v>-1211759</v>
      </c>
      <c r="Q42" s="66">
        <v>2349648</v>
      </c>
      <c r="R42" s="83"/>
    </row>
    <row r="43" spans="1:20" ht="19.5" customHeight="1" x14ac:dyDescent="0.2">
      <c r="E43" s="78" t="s">
        <v>91</v>
      </c>
      <c r="G43" s="66"/>
      <c r="H43" s="82"/>
      <c r="I43" s="84"/>
      <c r="J43" s="82"/>
      <c r="K43" s="84"/>
      <c r="L43" s="82"/>
      <c r="M43" s="85"/>
      <c r="O43" s="85"/>
      <c r="Q43" s="85"/>
      <c r="R43" s="83"/>
    </row>
    <row r="44" spans="1:20" ht="19.5" customHeight="1" x14ac:dyDescent="0.2">
      <c r="E44" s="78"/>
      <c r="F44" s="78" t="s">
        <v>92</v>
      </c>
      <c r="G44" s="66">
        <v>1569614</v>
      </c>
      <c r="H44" s="82"/>
      <c r="I44" s="73">
        <v>-595341</v>
      </c>
      <c r="J44" s="82"/>
      <c r="K44" s="66">
        <v>107735</v>
      </c>
      <c r="L44" s="82"/>
      <c r="M44" s="66">
        <v>1479608</v>
      </c>
      <c r="O44" s="73">
        <v>-541792</v>
      </c>
      <c r="Q44" s="66">
        <v>132965</v>
      </c>
      <c r="R44" s="83"/>
    </row>
    <row r="45" spans="1:20" ht="19.5" customHeight="1" x14ac:dyDescent="0.2">
      <c r="C45" s="52" t="s">
        <v>93</v>
      </c>
      <c r="G45" s="85"/>
      <c r="H45" s="82"/>
      <c r="I45" s="85"/>
      <c r="J45" s="82"/>
      <c r="K45" s="85"/>
      <c r="L45" s="82"/>
      <c r="M45" s="86"/>
      <c r="O45" s="86"/>
      <c r="Q45" s="86"/>
      <c r="R45" s="83"/>
    </row>
    <row r="46" spans="1:20" ht="19.5" customHeight="1" x14ac:dyDescent="0.2">
      <c r="E46" s="52" t="s">
        <v>94</v>
      </c>
      <c r="G46" s="66">
        <v>36044</v>
      </c>
      <c r="H46" s="82"/>
      <c r="I46" s="66">
        <v>129128</v>
      </c>
      <c r="J46" s="82"/>
      <c r="K46" s="66">
        <v>0</v>
      </c>
      <c r="L46" s="82"/>
      <c r="M46" s="87">
        <v>0</v>
      </c>
      <c r="O46" s="87">
        <v>0</v>
      </c>
      <c r="Q46" s="66">
        <v>0</v>
      </c>
      <c r="R46" s="83"/>
    </row>
    <row r="47" spans="1:20" ht="19.5" customHeight="1" x14ac:dyDescent="0.2">
      <c r="E47" s="78" t="s">
        <v>95</v>
      </c>
      <c r="F47" s="78"/>
      <c r="G47" s="85"/>
      <c r="H47" s="82"/>
      <c r="I47" s="85"/>
      <c r="J47" s="82"/>
      <c r="K47" s="85"/>
      <c r="L47" s="82"/>
      <c r="M47" s="86"/>
      <c r="O47" s="86"/>
      <c r="Q47" s="86"/>
      <c r="R47" s="83"/>
    </row>
    <row r="48" spans="1:20" ht="19.5" customHeight="1" x14ac:dyDescent="0.2">
      <c r="E48" s="78"/>
      <c r="F48" s="78" t="s">
        <v>96</v>
      </c>
      <c r="G48" s="66">
        <v>7010257</v>
      </c>
      <c r="H48" s="82"/>
      <c r="I48" s="66">
        <v>11927996</v>
      </c>
      <c r="J48" s="82"/>
      <c r="K48" s="80">
        <v>-23516952</v>
      </c>
      <c r="L48" s="82"/>
      <c r="M48" s="66">
        <v>6891479</v>
      </c>
      <c r="O48" s="66">
        <v>11871429</v>
      </c>
      <c r="Q48" s="80">
        <v>-22677077</v>
      </c>
      <c r="R48" s="83"/>
    </row>
    <row r="49" spans="1:20" ht="19.5" customHeight="1" x14ac:dyDescent="0.2">
      <c r="E49" s="78" t="s">
        <v>97</v>
      </c>
      <c r="F49" s="78"/>
      <c r="G49" s="85"/>
      <c r="H49" s="82"/>
      <c r="I49" s="85"/>
      <c r="J49" s="82"/>
      <c r="K49" s="66"/>
      <c r="L49" s="82"/>
      <c r="M49" s="52"/>
      <c r="O49" s="86"/>
      <c r="Q49" s="86"/>
      <c r="R49" s="83"/>
    </row>
    <row r="50" spans="1:20" ht="19.5" customHeight="1" x14ac:dyDescent="0.2">
      <c r="E50" s="78"/>
      <c r="F50" s="78" t="s">
        <v>98</v>
      </c>
      <c r="G50" s="80">
        <v>-411182</v>
      </c>
      <c r="H50" s="82"/>
      <c r="I50" s="80">
        <v>-418321</v>
      </c>
      <c r="J50" s="82"/>
      <c r="K50" s="66">
        <v>2012358</v>
      </c>
      <c r="L50" s="82"/>
      <c r="M50" s="80">
        <v>-411182</v>
      </c>
      <c r="O50" s="80">
        <v>-418321</v>
      </c>
      <c r="Q50" s="66">
        <v>2012358</v>
      </c>
      <c r="R50" s="83"/>
    </row>
    <row r="51" spans="1:20" ht="19.5" customHeight="1" x14ac:dyDescent="0.2">
      <c r="E51" s="52" t="s">
        <v>99</v>
      </c>
      <c r="G51" s="80">
        <v>-811</v>
      </c>
      <c r="I51" s="80">
        <v>-458959</v>
      </c>
      <c r="K51" s="80">
        <v>-2296</v>
      </c>
      <c r="M51" s="80">
        <v>-811</v>
      </c>
      <c r="O51" s="80">
        <v>-315238</v>
      </c>
      <c r="Q51" s="80">
        <v>-2296</v>
      </c>
    </row>
    <row r="52" spans="1:20" ht="19.5" customHeight="1" x14ac:dyDescent="0.2">
      <c r="E52" s="52" t="s">
        <v>100</v>
      </c>
      <c r="G52" s="88">
        <v>545</v>
      </c>
      <c r="I52" s="88">
        <v>839</v>
      </c>
      <c r="K52" s="66">
        <v>847</v>
      </c>
      <c r="L52" s="82"/>
      <c r="M52" s="86">
        <v>0</v>
      </c>
      <c r="O52" s="86">
        <v>0</v>
      </c>
      <c r="Q52" s="66">
        <v>0</v>
      </c>
    </row>
    <row r="53" spans="1:20" ht="19.5" customHeight="1" x14ac:dyDescent="0.2">
      <c r="E53" s="78" t="s">
        <v>91</v>
      </c>
      <c r="F53" s="78"/>
      <c r="G53" s="84"/>
      <c r="I53" s="84"/>
      <c r="K53" s="84"/>
      <c r="M53" s="85"/>
      <c r="O53" s="85"/>
      <c r="Q53" s="85"/>
    </row>
    <row r="54" spans="1:20" ht="19.5" customHeight="1" x14ac:dyDescent="0.2">
      <c r="E54" s="78"/>
      <c r="F54" s="78" t="s">
        <v>92</v>
      </c>
      <c r="G54" s="89">
        <v>-1267871</v>
      </c>
      <c r="I54" s="89">
        <v>-3656052</v>
      </c>
      <c r="K54" s="75">
        <v>4322017</v>
      </c>
      <c r="M54" s="89">
        <v>-1244271</v>
      </c>
      <c r="O54" s="89">
        <v>-3675498</v>
      </c>
      <c r="Q54" s="75">
        <v>4153655</v>
      </c>
    </row>
    <row r="55" spans="1:20" s="57" customFormat="1" ht="19.5" customHeight="1" x14ac:dyDescent="0.2">
      <c r="A55" s="52"/>
      <c r="B55" s="52"/>
      <c r="C55" s="52"/>
      <c r="D55" s="52"/>
      <c r="E55" s="78"/>
      <c r="F55" s="52" t="s">
        <v>101</v>
      </c>
      <c r="G55" s="88">
        <f>SUM(G37:G54)</f>
        <v>4282832</v>
      </c>
      <c r="H55" s="52"/>
      <c r="I55" s="88">
        <f>SUM(I37:I54)</f>
        <v>8341157</v>
      </c>
      <c r="J55" s="52"/>
      <c r="K55" s="90">
        <f>SUM(K37:K54)</f>
        <v>-13186750</v>
      </c>
      <c r="L55" s="52"/>
      <c r="M55" s="88">
        <f>SUM(M37:M54)</f>
        <v>2125931</v>
      </c>
      <c r="N55" s="52"/>
      <c r="O55" s="88">
        <f>SUM(O37:O54)</f>
        <v>8871294</v>
      </c>
      <c r="P55" s="52"/>
      <c r="Q55" s="90">
        <f>SUM(Q37:Q54)</f>
        <v>-14393430</v>
      </c>
      <c r="S55" s="58"/>
      <c r="T55" s="52"/>
    </row>
    <row r="56" spans="1:20" s="57" customFormat="1" ht="19.5" customHeight="1" thickBot="1" x14ac:dyDescent="0.25">
      <c r="A56" s="55" t="s">
        <v>102</v>
      </c>
      <c r="B56" s="52"/>
      <c r="C56" s="52"/>
      <c r="D56" s="52"/>
      <c r="E56" s="52"/>
      <c r="F56" s="52"/>
      <c r="G56" s="91">
        <f>G35+G55</f>
        <v>11322115</v>
      </c>
      <c r="H56" s="52"/>
      <c r="I56" s="91">
        <f>I35+I55</f>
        <v>10823295</v>
      </c>
      <c r="J56" s="52"/>
      <c r="K56" s="92">
        <f>K35+K55</f>
        <v>-5425483</v>
      </c>
      <c r="L56" s="52"/>
      <c r="M56" s="91">
        <f>M35+M55</f>
        <v>7414956</v>
      </c>
      <c r="N56" s="52"/>
      <c r="O56" s="91">
        <f>O35+O55</f>
        <v>10589151</v>
      </c>
      <c r="P56" s="52"/>
      <c r="Q56" s="92">
        <f>Q35+Q55</f>
        <v>-7196914</v>
      </c>
      <c r="S56" s="58"/>
      <c r="T56" s="52"/>
    </row>
    <row r="57" spans="1:20" s="57" customFormat="1" ht="19.5" customHeight="1" thickTop="1" x14ac:dyDescent="0.2">
      <c r="A57" s="55" t="s">
        <v>103</v>
      </c>
      <c r="B57" s="52"/>
      <c r="C57" s="52"/>
      <c r="D57" s="52"/>
      <c r="E57" s="52"/>
      <c r="F57" s="52"/>
      <c r="G57" s="66"/>
      <c r="H57" s="52"/>
      <c r="I57" s="66"/>
      <c r="J57" s="52"/>
      <c r="K57" s="66"/>
      <c r="L57" s="52"/>
      <c r="M57" s="67"/>
      <c r="N57" s="52"/>
      <c r="O57" s="67"/>
      <c r="P57" s="52"/>
      <c r="Q57" s="67"/>
      <c r="S57" s="58"/>
      <c r="T57" s="52"/>
    </row>
    <row r="58" spans="1:20" s="57" customFormat="1" ht="19.5" customHeight="1" x14ac:dyDescent="0.2">
      <c r="A58" s="52"/>
      <c r="B58" s="52"/>
      <c r="C58" s="52" t="s">
        <v>104</v>
      </c>
      <c r="D58" s="52"/>
      <c r="E58" s="52"/>
      <c r="F58" s="52"/>
      <c r="G58" s="66">
        <f>G35-G59</f>
        <v>6923096</v>
      </c>
      <c r="H58" s="52"/>
      <c r="I58" s="66">
        <f>I35-I59</f>
        <v>2397594</v>
      </c>
      <c r="J58" s="52"/>
      <c r="K58" s="66">
        <f>K35-K59</f>
        <v>7670508</v>
      </c>
      <c r="L58" s="52"/>
      <c r="M58" s="67">
        <f>M35-M59</f>
        <v>5289025</v>
      </c>
      <c r="N58" s="52"/>
      <c r="O58" s="67">
        <f>O35-O59</f>
        <v>1717857</v>
      </c>
      <c r="P58" s="52"/>
      <c r="Q58" s="67">
        <f>Q35-Q59</f>
        <v>7196516</v>
      </c>
      <c r="S58" s="58"/>
      <c r="T58" s="52"/>
    </row>
    <row r="59" spans="1:20" s="57" customFormat="1" ht="19.5" customHeight="1" x14ac:dyDescent="0.2">
      <c r="A59" s="52"/>
      <c r="B59" s="52"/>
      <c r="C59" s="52" t="s">
        <v>105</v>
      </c>
      <c r="D59" s="52"/>
      <c r="E59" s="52"/>
      <c r="F59" s="52"/>
      <c r="G59" s="66">
        <v>116187</v>
      </c>
      <c r="H59" s="52"/>
      <c r="I59" s="66">
        <v>84544</v>
      </c>
      <c r="J59" s="52"/>
      <c r="K59" s="66">
        <v>90759</v>
      </c>
      <c r="L59" s="52"/>
      <c r="M59" s="67">
        <v>0</v>
      </c>
      <c r="N59" s="52"/>
      <c r="O59" s="67">
        <v>0</v>
      </c>
      <c r="P59" s="52"/>
      <c r="Q59" s="67">
        <v>0</v>
      </c>
      <c r="S59" s="58"/>
      <c r="T59" s="52"/>
    </row>
    <row r="60" spans="1:20" s="57" customFormat="1" ht="19.5" customHeight="1" thickBot="1" x14ac:dyDescent="0.25">
      <c r="A60" s="52"/>
      <c r="B60" s="52"/>
      <c r="C60" s="52"/>
      <c r="D60" s="52"/>
      <c r="E60" s="52"/>
      <c r="F60" s="52"/>
      <c r="G60" s="91">
        <f>SUM(G58:G59)</f>
        <v>7039283</v>
      </c>
      <c r="H60" s="52"/>
      <c r="I60" s="91">
        <f>SUM(I58:I59)</f>
        <v>2482138</v>
      </c>
      <c r="J60" s="52"/>
      <c r="K60" s="91">
        <f>SUM(K58:K59)</f>
        <v>7761267</v>
      </c>
      <c r="L60" s="52"/>
      <c r="M60" s="93">
        <f>SUM(M58:M59)</f>
        <v>5289025</v>
      </c>
      <c r="N60" s="52"/>
      <c r="O60" s="93">
        <f>SUM(O58:O59)</f>
        <v>1717857</v>
      </c>
      <c r="P60" s="52"/>
      <c r="Q60" s="93">
        <f>SUM(Q58:Q59)</f>
        <v>7196516</v>
      </c>
      <c r="S60" s="58"/>
      <c r="T60" s="52"/>
    </row>
    <row r="61" spans="1:20" s="57" customFormat="1" ht="19.5" customHeight="1" thickTop="1" x14ac:dyDescent="0.2">
      <c r="A61" s="55" t="s">
        <v>106</v>
      </c>
      <c r="B61" s="52"/>
      <c r="C61" s="52"/>
      <c r="D61" s="52"/>
      <c r="E61" s="52"/>
      <c r="F61" s="52"/>
      <c r="H61" s="52"/>
      <c r="J61" s="52"/>
      <c r="K61" s="66"/>
      <c r="L61" s="52"/>
      <c r="M61" s="67"/>
      <c r="N61" s="52"/>
      <c r="O61" s="67"/>
      <c r="P61" s="52"/>
      <c r="Q61" s="67"/>
      <c r="S61" s="58"/>
      <c r="T61" s="52"/>
    </row>
    <row r="62" spans="1:20" s="57" customFormat="1" ht="19.5" customHeight="1" x14ac:dyDescent="0.2">
      <c r="A62" s="52"/>
      <c r="B62" s="52"/>
      <c r="C62" s="52" t="s">
        <v>104</v>
      </c>
      <c r="D62" s="52"/>
      <c r="E62" s="52"/>
      <c r="F62" s="52"/>
      <c r="G62" s="57">
        <f>G56-G63</f>
        <v>11195226</v>
      </c>
      <c r="H62" s="52"/>
      <c r="I62" s="57">
        <f>I56-I63</f>
        <v>10741369</v>
      </c>
      <c r="J62" s="52"/>
      <c r="K62" s="80">
        <f>K56-K63</f>
        <v>-5515659</v>
      </c>
      <c r="L62" s="52"/>
      <c r="M62" s="57">
        <f>M56-M63</f>
        <v>7414956</v>
      </c>
      <c r="N62" s="52"/>
      <c r="O62" s="57">
        <f>O56-O63</f>
        <v>10589151</v>
      </c>
      <c r="P62" s="52"/>
      <c r="Q62" s="80">
        <f>Q56-Q63</f>
        <v>-7196914</v>
      </c>
      <c r="S62" s="58"/>
      <c r="T62" s="52"/>
    </row>
    <row r="63" spans="1:20" s="57" customFormat="1" ht="19.5" customHeight="1" x14ac:dyDescent="0.2">
      <c r="A63" s="52"/>
      <c r="B63" s="52"/>
      <c r="C63" s="52" t="s">
        <v>105</v>
      </c>
      <c r="D63" s="52"/>
      <c r="E63" s="52"/>
      <c r="F63" s="52"/>
      <c r="G63" s="66">
        <v>126889</v>
      </c>
      <c r="H63" s="52"/>
      <c r="I63" s="66">
        <v>81926</v>
      </c>
      <c r="J63" s="52"/>
      <c r="K63" s="66">
        <v>90176</v>
      </c>
      <c r="L63" s="52"/>
      <c r="M63" s="67">
        <v>0</v>
      </c>
      <c r="N63" s="52"/>
      <c r="O63" s="67">
        <v>0</v>
      </c>
      <c r="P63" s="52"/>
      <c r="Q63" s="67">
        <v>0</v>
      </c>
      <c r="S63" s="58"/>
      <c r="T63" s="52"/>
    </row>
    <row r="64" spans="1:20" s="57" customFormat="1" ht="19.5" customHeight="1" thickBot="1" x14ac:dyDescent="0.25">
      <c r="A64" s="52"/>
      <c r="B64" s="52"/>
      <c r="C64" s="52"/>
      <c r="D64" s="52"/>
      <c r="E64" s="52"/>
      <c r="F64" s="52"/>
      <c r="G64" s="91">
        <f>SUM(G62:G63)</f>
        <v>11322115</v>
      </c>
      <c r="H64" s="52"/>
      <c r="I64" s="91">
        <f>SUM(I62:I63)</f>
        <v>10823295</v>
      </c>
      <c r="J64" s="52"/>
      <c r="K64" s="92">
        <f>SUM(K62:K63)</f>
        <v>-5425483</v>
      </c>
      <c r="L64" s="52"/>
      <c r="M64" s="91">
        <f>SUM(M62:M63)</f>
        <v>7414956</v>
      </c>
      <c r="N64" s="52"/>
      <c r="O64" s="91">
        <f>SUM(O62:O63)</f>
        <v>10589151</v>
      </c>
      <c r="P64" s="52"/>
      <c r="Q64" s="92">
        <f>SUM(Q62:Q63)</f>
        <v>-7196914</v>
      </c>
      <c r="S64" s="58"/>
      <c r="T64" s="52"/>
    </row>
    <row r="65" spans="1:20" s="57" customFormat="1" ht="19.5" customHeight="1" thickTop="1" thickBot="1" x14ac:dyDescent="0.25">
      <c r="A65" s="55" t="s">
        <v>107</v>
      </c>
      <c r="B65" s="52"/>
      <c r="C65" s="52"/>
      <c r="D65" s="52"/>
      <c r="E65" s="52"/>
      <c r="F65" s="52"/>
      <c r="G65" s="94">
        <f>G58/G67</f>
        <v>3.6268545920224975</v>
      </c>
      <c r="H65" s="52"/>
      <c r="I65" s="94">
        <f>I58/I67</f>
        <v>1.2560456779316056</v>
      </c>
      <c r="J65" s="52"/>
      <c r="K65" s="94">
        <f>K58/K67</f>
        <v>4.0184069617040272</v>
      </c>
      <c r="L65" s="52"/>
      <c r="M65" s="95">
        <f>M58/M67</f>
        <v>2.7708014750296384</v>
      </c>
      <c r="N65" s="52"/>
      <c r="O65" s="95">
        <f>O58/O67</f>
        <v>0.89994672165285461</v>
      </c>
      <c r="P65" s="52"/>
      <c r="Q65" s="95">
        <f>Q58/Q67</f>
        <v>3.7700931925779124</v>
      </c>
      <c r="S65" s="58"/>
      <c r="T65" s="52"/>
    </row>
    <row r="66" spans="1:20" s="57" customFormat="1" ht="19.5" customHeight="1" thickTop="1" x14ac:dyDescent="0.2">
      <c r="A66" s="55" t="s">
        <v>108</v>
      </c>
      <c r="B66" s="52"/>
      <c r="C66" s="52"/>
      <c r="D66" s="52"/>
      <c r="E66" s="52"/>
      <c r="F66" s="52"/>
      <c r="G66" s="64"/>
      <c r="H66" s="52"/>
      <c r="I66" s="64"/>
      <c r="J66" s="52"/>
      <c r="K66" s="64"/>
      <c r="L66" s="52"/>
      <c r="M66" s="65"/>
      <c r="N66" s="52"/>
      <c r="O66" s="65"/>
      <c r="P66" s="52"/>
      <c r="Q66" s="65"/>
      <c r="S66" s="58"/>
      <c r="T66" s="52"/>
    </row>
    <row r="67" spans="1:20" s="57" customFormat="1" ht="19.5" customHeight="1" thickBot="1" x14ac:dyDescent="0.25">
      <c r="A67" s="55"/>
      <c r="B67" s="55" t="s">
        <v>109</v>
      </c>
      <c r="C67" s="55"/>
      <c r="D67" s="55"/>
      <c r="E67" s="52"/>
      <c r="F67" s="52"/>
      <c r="G67" s="96">
        <v>1908843</v>
      </c>
      <c r="H67" s="97"/>
      <c r="I67" s="96">
        <v>1908843</v>
      </c>
      <c r="J67" s="97"/>
      <c r="K67" s="96">
        <v>1908843</v>
      </c>
      <c r="L67" s="97"/>
      <c r="M67" s="98">
        <v>1908843</v>
      </c>
      <c r="N67" s="52"/>
      <c r="O67" s="98">
        <v>1908843</v>
      </c>
      <c r="P67" s="52"/>
      <c r="Q67" s="98">
        <v>1908843</v>
      </c>
      <c r="S67" s="58"/>
      <c r="T67" s="52"/>
    </row>
    <row r="68" spans="1:20" s="57" customFormat="1" ht="15.75" thickTop="1" x14ac:dyDescent="0.2">
      <c r="A68" s="52"/>
      <c r="B68" s="52"/>
      <c r="C68" s="52"/>
      <c r="D68" s="52"/>
      <c r="E68" s="52"/>
      <c r="F68" s="52"/>
      <c r="G68" s="64"/>
      <c r="H68" s="52"/>
      <c r="I68" s="64"/>
      <c r="J68" s="52"/>
      <c r="K68" s="52"/>
      <c r="L68" s="52"/>
      <c r="M68" s="65"/>
      <c r="N68" s="52"/>
      <c r="O68" s="65"/>
      <c r="P68" s="52"/>
      <c r="Q68" s="64"/>
      <c r="S68" s="58"/>
      <c r="T68" s="52"/>
    </row>
  </sheetData>
  <sheetProtection algorithmName="SHA-512" hashValue="U4Xva69gdW+pwuoaR60Th1gVL+4tLfiVCVN17s27D6l/EFwLjgpr4fKfIW45arIf/SIBJIJx6WK74UD+qCN5HA==" saltValue="yTNyrfLJb5raHyw4gDPd6Q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0" orientation="portrait" r:id="rId1"/>
  <headerFooter alignWithMargins="0"/>
  <rowBreaks count="1" manualBreakCount="1">
    <brk id="3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Financial Position</vt:lpstr>
      <vt:lpstr>Profit or Loss_3mth</vt:lpstr>
      <vt:lpstr>'Profit or Loss_3mth'!Print_Area</vt:lpstr>
      <vt:lpstr>'Financial Position'!Print_Titles</vt:lpstr>
      <vt:lpstr>'Profit or Loss_3mth'!Print_Titles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Varinthorn Luengamornsiri</cp:lastModifiedBy>
  <cp:lastPrinted>2021-04-20T08:35:26Z</cp:lastPrinted>
  <dcterms:created xsi:type="dcterms:W3CDTF">2007-04-12T01:27:03Z</dcterms:created>
  <dcterms:modified xsi:type="dcterms:W3CDTF">2021-04-20T13:09:24Z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