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FA\6951_FSR\1_FSR_New\9_รายงานส่ง ธปท &amp; ตลาด &amp; สมาคม\งบการเงินส่ง ตลท SET\2024\09 Sep 24\ก่อนสอบทาน\"/>
    </mc:Choice>
  </mc:AlternateContent>
  <xr:revisionPtr revIDLastSave="0" documentId="13_ncr:1_{3872F66B-DBE8-444B-84F2-49469084C902}" xr6:coauthVersionLast="47" xr6:coauthVersionMax="47" xr10:uidLastSave="{00000000-0000-0000-0000-000000000000}"/>
  <bookViews>
    <workbookView xWindow="-28920" yWindow="1425" windowWidth="29040" windowHeight="15720" xr2:uid="{00000000-000D-0000-FFFF-FFFF00000000}"/>
  </bookViews>
  <sheets>
    <sheet name="งบฐานะการเงิน" sheetId="25" r:id="rId1"/>
    <sheet name="งบกำไรขาดทุนเบ็ดเสร็จ 3 เดือน" sheetId="26" r:id="rId2"/>
    <sheet name="งบกำไรขาดทุนเบ็ดเสร็จ 9 เดือน" sheetId="27" r:id="rId3"/>
  </sheets>
  <externalReferences>
    <externalReference r:id="rId4"/>
  </externalReferences>
  <definedNames>
    <definedName name="AsatDate">[1]Menu!$F$7</definedName>
    <definedName name="F_906">#REF!</definedName>
    <definedName name="_xlnm.Print_Area" localSheetId="1">'งบกำไรขาดทุนเบ็ดเสร็จ 3 เดือน'!$A$1:$Q$72</definedName>
    <definedName name="_xlnm.Print_Area" localSheetId="2">'งบกำไรขาดทุนเบ็ดเสร็จ 9 เดือน'!$A$1:$M$71</definedName>
    <definedName name="_xlnm.Print_Titles" localSheetId="1">'งบกำไรขาดทุนเบ็ดเสร็จ 3 เดือน'!$1:$8</definedName>
    <definedName name="_xlnm.Print_Titles" localSheetId="2">'งบกำไรขาดทุนเบ็ดเสร็จ 9 เดือน'!$1:$8</definedName>
    <definedName name="_xlnm.Print_Titles" localSheetId="0">งบฐานะการเงิน!$1:$8</definedName>
    <definedName name="Q_Sum_ชุดแรก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0" i="27" l="1"/>
  <c r="K29" i="27"/>
  <c r="K14" i="27"/>
  <c r="K11" i="27"/>
  <c r="K22" i="27" s="1"/>
  <c r="M60" i="26"/>
  <c r="M29" i="26"/>
  <c r="M14" i="26"/>
  <c r="M11" i="26"/>
  <c r="K31" i="27" l="1"/>
  <c r="K33" i="27" s="1"/>
  <c r="M22" i="26"/>
  <c r="M31" i="26" s="1"/>
  <c r="M33" i="26" s="1"/>
  <c r="M63" i="26" s="1"/>
  <c r="K61" i="27" l="1"/>
  <c r="K63" i="27"/>
  <c r="K67" i="27"/>
  <c r="K69" i="27" s="1"/>
  <c r="M61" i="26"/>
  <c r="K65" i="27"/>
  <c r="K70" i="27"/>
  <c r="M70" i="26"/>
  <c r="M65" i="26"/>
  <c r="M67" i="26" l="1"/>
  <c r="M69" i="26" s="1"/>
  <c r="M60" i="27"/>
  <c r="M29" i="27"/>
  <c r="M14" i="27"/>
  <c r="M11" i="27"/>
  <c r="I60" i="27"/>
  <c r="I29" i="27"/>
  <c r="I14" i="27"/>
  <c r="I11" i="27"/>
  <c r="Q60" i="26"/>
  <c r="Q29" i="26"/>
  <c r="Q14" i="26"/>
  <c r="Q11" i="26"/>
  <c r="K60" i="26"/>
  <c r="K29" i="26"/>
  <c r="K14" i="26"/>
  <c r="K11" i="26"/>
  <c r="K22" i="26" s="1"/>
  <c r="O60" i="26"/>
  <c r="O29" i="26"/>
  <c r="O14" i="26"/>
  <c r="O11" i="26"/>
  <c r="O22" i="26" s="1"/>
  <c r="I60" i="26"/>
  <c r="I29" i="26"/>
  <c r="I14" i="26"/>
  <c r="I11" i="26"/>
  <c r="I22" i="26" s="1"/>
  <c r="I31" i="26" l="1"/>
  <c r="I33" i="26" s="1"/>
  <c r="K31" i="26"/>
  <c r="K33" i="26" s="1"/>
  <c r="K63" i="26" s="1"/>
  <c r="O31" i="26"/>
  <c r="O33" i="26" s="1"/>
  <c r="O63" i="26" s="1"/>
  <c r="Q22" i="26"/>
  <c r="Q31" i="26" s="1"/>
  <c r="Q33" i="26" s="1"/>
  <c r="Q63" i="26" s="1"/>
  <c r="I22" i="27"/>
  <c r="I31" i="27" s="1"/>
  <c r="I33" i="27" s="1"/>
  <c r="M22" i="27"/>
  <c r="M31" i="27" s="1"/>
  <c r="M33" i="27" s="1"/>
  <c r="M63" i="27"/>
  <c r="M61" i="27"/>
  <c r="M67" i="27" s="1"/>
  <c r="M69" i="27" s="1"/>
  <c r="I63" i="27"/>
  <c r="I61" i="27"/>
  <c r="I67" i="27" s="1"/>
  <c r="I69" i="27" s="1"/>
  <c r="K61" i="26"/>
  <c r="K67" i="26" s="1"/>
  <c r="K69" i="26" s="1"/>
  <c r="O61" i="26"/>
  <c r="O67" i="26" s="1"/>
  <c r="O69" i="26" s="1"/>
  <c r="I63" i="26"/>
  <c r="I61" i="26"/>
  <c r="I67" i="26" s="1"/>
  <c r="I69" i="26" s="1"/>
  <c r="Q61" i="26" l="1"/>
  <c r="Q67" i="26" s="1"/>
  <c r="Q69" i="26" s="1"/>
  <c r="M70" i="27"/>
  <c r="M65" i="27"/>
  <c r="I70" i="27"/>
  <c r="I65" i="27"/>
  <c r="Q70" i="26"/>
  <c r="Q65" i="26"/>
  <c r="K65" i="26"/>
  <c r="K70" i="26"/>
  <c r="O65" i="26"/>
  <c r="O70" i="26"/>
  <c r="I65" i="26"/>
  <c r="I70" i="26"/>
  <c r="G60" i="27" l="1"/>
  <c r="G29" i="27"/>
  <c r="G14" i="27"/>
  <c r="G11" i="27"/>
  <c r="G22" i="27" l="1"/>
  <c r="G31" i="27" s="1"/>
  <c r="G33" i="27" s="1"/>
  <c r="G63" i="27" l="1"/>
  <c r="G70" i="27" s="1"/>
  <c r="G61" i="27"/>
  <c r="G65" i="27" l="1"/>
  <c r="G67" i="27"/>
  <c r="G69" i="27" l="1"/>
  <c r="B68" i="25"/>
  <c r="G60" i="26"/>
  <c r="G29" i="26"/>
  <c r="G14" i="26"/>
  <c r="G11" i="26"/>
  <c r="G22" i="26" l="1"/>
  <c r="D23" i="25"/>
  <c r="G31" i="26" l="1"/>
  <c r="B23" i="25"/>
  <c r="F23" i="25"/>
  <c r="G33" i="26" l="1"/>
  <c r="B70" i="25"/>
  <c r="F68" i="25"/>
  <c r="F70" i="25" s="1"/>
  <c r="F52" i="25"/>
  <c r="B52" i="25"/>
  <c r="H68" i="25"/>
  <c r="H70" i="25" s="1"/>
  <c r="D68" i="25"/>
  <c r="D70" i="25" s="1"/>
  <c r="D52" i="25"/>
  <c r="H23" i="25"/>
  <c r="H52" i="25"/>
  <c r="G63" i="26" l="1"/>
  <c r="G61" i="26"/>
  <c r="F71" i="25"/>
  <c r="B71" i="25"/>
  <c r="H71" i="25"/>
  <c r="D71" i="25"/>
  <c r="G67" i="26" l="1"/>
  <c r="G65" i="26"/>
  <c r="G70" i="26"/>
  <c r="G69" i="26" l="1"/>
</calcChain>
</file>

<file path=xl/sharedStrings.xml><?xml version="1.0" encoding="utf-8"?>
<sst xmlns="http://schemas.openxmlformats.org/spreadsheetml/2006/main" count="189" uniqueCount="114">
  <si>
    <t>ธนาคารกรุงเทพ จำกัด (มหาชน) และบริษัทย่อย</t>
  </si>
  <si>
    <t>งบการเงินรวม</t>
  </si>
  <si>
    <t>สินทรัพย์</t>
  </si>
  <si>
    <t>เงินสด</t>
  </si>
  <si>
    <t>เงินลงทุนในบริษัทย่อยและบริษัทร่วมสุทธิ</t>
  </si>
  <si>
    <t>ทรัพย์สินรอการขายสุทธิ</t>
  </si>
  <si>
    <t>ที่ดิน อาคารและอุปกรณ์สุทธิ</t>
  </si>
  <si>
    <t>สินทรัพย์อื่นสุทธิ</t>
  </si>
  <si>
    <t>รวมสินทรัพย์</t>
  </si>
  <si>
    <t>หนี้สินจ่ายคืนเมื่อทวงถาม</t>
  </si>
  <si>
    <t>หนี้สินอื่น</t>
  </si>
  <si>
    <t>ทุนเรือนหุ้น</t>
  </si>
  <si>
    <t>ทุนจดทะเบียน</t>
  </si>
  <si>
    <t>ทุนที่ออกและชำระแล้ว</t>
  </si>
  <si>
    <t>ส่วนเกินมูลค่าหุ้นสามัญ</t>
  </si>
  <si>
    <t>กำไรสะสม</t>
  </si>
  <si>
    <t xml:space="preserve"> จัดสรรแล้ว</t>
  </si>
  <si>
    <t xml:space="preserve"> ยังไม่ได้จัดสรร</t>
  </si>
  <si>
    <t>หุ้นสามัญ  3,998,345,000 หุ้น มูลค่าหุ้นละ 10 บาท</t>
  </si>
  <si>
    <t>หุ้นบุริมสิทธิ  1,655,000 หุ้น มูลค่าหุ้นละ 10 บาท</t>
  </si>
  <si>
    <t>หน่วย : พันบาท</t>
  </si>
  <si>
    <t>เงินรับฝาก</t>
  </si>
  <si>
    <t>ประมาณการหนี้สิน</t>
  </si>
  <si>
    <t>อื่น ๆ</t>
  </si>
  <si>
    <t>รายการระหว่างธนาคารและตลาดเงินสุทธิ</t>
  </si>
  <si>
    <t>เงินลงทุนสุทธิ</t>
  </si>
  <si>
    <t>เงินให้สินเชื่อแก่ลูกหนี้และดอกเบี้ยค้างรับสุทธิ</t>
  </si>
  <si>
    <t>ตราสารหนี้ที่ออกและเงินกู้ยืม</t>
  </si>
  <si>
    <t>ส่วนของเจ้าของ</t>
  </si>
  <si>
    <t>หนี้สินและส่วนของเจ้าของ</t>
  </si>
  <si>
    <t>องค์ประกอบอื่นของส่วนของเจ้าของ</t>
  </si>
  <si>
    <t>ทุนสำรองตามกฎหมาย</t>
  </si>
  <si>
    <t>ส่วนได้เสียที่ไม่มีอำนาจควบคุม</t>
  </si>
  <si>
    <t xml:space="preserve"> รวมส่วนของเจ้าของ</t>
  </si>
  <si>
    <t>รวมหนี้สินและส่วนของเจ้าของ</t>
  </si>
  <si>
    <t xml:space="preserve"> รวมส่วนของธนาคาร</t>
  </si>
  <si>
    <t>งบการเงินเฉพาะธนาคาร</t>
  </si>
  <si>
    <t xml:space="preserve"> รวมหนี้สิน</t>
  </si>
  <si>
    <t>(ยังไม่ได้ตรวจสอบ)</t>
  </si>
  <si>
    <t>รายการระหว่างธนาคารและตลาดเงิน</t>
  </si>
  <si>
    <t>หลักประกันที่นำไปวางกับคู่สัญญาทางการเงิน</t>
  </si>
  <si>
    <t>หนี้สินทางการเงินที่วัดมูลค่าด้วยมูลค่ายุติธรรมผ่านกำไรหรือขาดทุน</t>
  </si>
  <si>
    <t>หนี้สินอนุพันธ์</t>
  </si>
  <si>
    <t>สินทรัพย์อนุพันธ์</t>
  </si>
  <si>
    <t>หนี้สินภาษีเงินได้รอตัดบัญชี</t>
  </si>
  <si>
    <t>สินทรัพย์ภาษีเงินได้รอตัดบัญชี</t>
  </si>
  <si>
    <t>สินทรัพย์ทางการเงินที่วัดมูลค่าด้วยมูลค่ายุติธรรมผ่านกำไรหรือขาดทุน</t>
  </si>
  <si>
    <t>ค่าความนิยมและสินทรัพย์ไม่มีตัวตนอื่นสุทธิ</t>
  </si>
  <si>
    <t>หุ้นสามัญ  1,908,842,894 หุ้น  มูลค่าหุ้นละ 10 บาท</t>
  </si>
  <si>
    <t>งบกำไรขาดทุนและกำไรขาดทุนเบ็ดเสร็จอื่น</t>
  </si>
  <si>
    <t>สำหรับงวดสามเดือนสิ้นสุด</t>
  </si>
  <si>
    <t>รายได้ดอกเบี้ย</t>
  </si>
  <si>
    <t>ค่าใช้จ่ายดอกเบี้ย</t>
  </si>
  <si>
    <t>รายได้ดอกเบี้ยสุทธิ</t>
  </si>
  <si>
    <t>รายได้ค่าธรรมเนียมและบริการ</t>
  </si>
  <si>
    <t>ค่าใช้จ่ายค่าธรรมเนียมและบริการ</t>
  </si>
  <si>
    <t>รายได้ค่าธรรมเนียมและบริการสุทธิ</t>
  </si>
  <si>
    <t>มูลค่ายุติธรรมผ่านกำไรหรือขาดทุน</t>
  </si>
  <si>
    <t>ส่วนแบ่งกำไรจากเงินลงทุนตามวิธีส่วนได้เสีย</t>
  </si>
  <si>
    <t>กำไรจากการจำหน่ายสินทรัพย์</t>
  </si>
  <si>
    <t>รายได้จากเงินปันผล</t>
  </si>
  <si>
    <t>รายได้จากการดำเนินงานอื่น ๆ</t>
  </si>
  <si>
    <t>รวมรายได้จากการดำเนินงาน</t>
  </si>
  <si>
    <t>ค่าใช้จ่ายจากการดำเนินงานอื่น ๆ</t>
  </si>
  <si>
    <t>ค่าใช้จ่ายเกี่ยวกับพนักงาน</t>
  </si>
  <si>
    <t>ค่าตอบแทนกรรมการ</t>
  </si>
  <si>
    <t>ค่าใช้จ่ายเกี่ยวกับอาคารสถานที่และอุปกรณ์</t>
  </si>
  <si>
    <t>ค่าภาษีอากร</t>
  </si>
  <si>
    <t>รวมค่าใช้จ่ายจากการดำเนินงานอื่น ๆ</t>
  </si>
  <si>
    <t>ผลขาดทุนด้านเครดิตที่คาดว่าจะเกิดขึ้น</t>
  </si>
  <si>
    <t>กำไรจากการดำเนินงานก่อนภาษีเงินได้</t>
  </si>
  <si>
    <t>ภาษีเงินได้</t>
  </si>
  <si>
    <t>กำไรสุทธิ</t>
  </si>
  <si>
    <t>กำไร (ขาดทุน) เบ็ดเสร็จอื่น</t>
  </si>
  <si>
    <t>รายการที่จัดประเภทรายการใหม่เข้าไปไว้ในกำไรหรือขาดทุน</t>
  </si>
  <si>
    <t>ในภายหลัง</t>
  </si>
  <si>
    <t>ด้วยมูลค่ายุติธรรมผ่านกำไรขาดทุนเบ็ดเสร็จอื่น</t>
  </si>
  <si>
    <t>กำไร (ขาดทุน) จากการวัดมูลค่ายุติธรรมเครื่องมือที่ใช้สำหรับ</t>
  </si>
  <si>
    <t>การป้องกันความเสี่ยงในกระแสเงินสด</t>
  </si>
  <si>
    <t>การดำเนินงานในต่างประเทศ</t>
  </si>
  <si>
    <t>ส่วนแบ่งกำไร (ขาดทุน) เบ็ดเสร็จอื่นในบริษัทร่วม</t>
  </si>
  <si>
    <t xml:space="preserve">ภาษีเงินได้ที่เกี่ยวกับองค์ประกอบของกำไร (ขาดทุน) </t>
  </si>
  <si>
    <t>เบ็ดเสร็จอื่น</t>
  </si>
  <si>
    <t>รายการที่ไม่จัดประเภทรายการใหม่เข้าไปไว้ในกำไรหรือขาดทุน</t>
  </si>
  <si>
    <t>การเปลี่ยนแปลงในส่วนเกินทุนจากการตีราคาสินทรัพย์</t>
  </si>
  <si>
    <t>ด้วยมูลค่ายุติธรรมผ่านกำไรหรือขาดทุนอันเนื่องมาจาก</t>
  </si>
  <si>
    <t>ความเสี่ยงด้านเครดิต</t>
  </si>
  <si>
    <t xml:space="preserve">    ประกันภัยสำหรับโครงการผลประโยชน์ของพนักงาน</t>
  </si>
  <si>
    <t>รวมกำไร (ขาดทุน) เบ็ดเสร็จอื่นสุทธิ</t>
  </si>
  <si>
    <t>การแบ่งปันกำไรสุทธิ</t>
  </si>
  <si>
    <t>ส่วนที่เป็นของธนาคาร</t>
  </si>
  <si>
    <t>ส่วนที่เป็นของส่วนได้เสียที่ไม่มีอำนาจควบคุม</t>
  </si>
  <si>
    <t>กำไรต่อหุ้นขั้นพื้นฐาน (บาท)</t>
  </si>
  <si>
    <t xml:space="preserve">จำนวนหุ้นสามัญถัวเฉลี่ยถ่วงน้ำหนัก (พันหุ้น)                   </t>
  </si>
  <si>
    <t>วัดมูลค่าด้วยมูลค่ายุติธรรมผ่านกำไรขาดทุนเบ็ดเสร็จอื่น</t>
  </si>
  <si>
    <t>กำไร (ขาดทุน) จากการแปลงค่างบการเงินจาก</t>
  </si>
  <si>
    <t>31 ธันวาคม 2566</t>
  </si>
  <si>
    <t>กำไร (ขาดทุน) สุทธิจากเงินลงทุน</t>
  </si>
  <si>
    <t>งบฐานะการเงิน</t>
  </si>
  <si>
    <t>กำไรเบ็ดเสร็จรวม</t>
  </si>
  <si>
    <t>การแบ่งปันกำไรเบ็ดเสร็จรวม</t>
  </si>
  <si>
    <t>กำไรสุทธิจากเครื่องมือทางการเงินที่วัดมูลค่าด้วย</t>
  </si>
  <si>
    <t>กำไร (ขาดทุน) จากหนี้สินทางการเงินที่กำหนดให้วัดมูลค่า</t>
  </si>
  <si>
    <t>กำไร (ขาดทุน) เบ็ดเสร็จรวม</t>
  </si>
  <si>
    <t>การแบ่งปันกำไร (ขาดทุน) เบ็ดเสร็จรวม</t>
  </si>
  <si>
    <t>กำไร (ขาดทุน) จากการวัดมูลค่าเงินลงทุนในตราสารหนี้</t>
  </si>
  <si>
    <t>กำไร (ขาดทุน) จากเงินลงทุนในตราสารทุนที่กำหนดให้</t>
  </si>
  <si>
    <t>ขาดทุนจากการประมาณการตามหลักคณิตศาสตร์</t>
  </si>
  <si>
    <t>ณ วันที่ 30 กันยายน 2567</t>
  </si>
  <si>
    <t>30 กันยายน 2567</t>
  </si>
  <si>
    <t>สำหรับงวดเก้าเดือนสิ้นสุดวันที่ 30 กันยายน 2567</t>
  </si>
  <si>
    <t>ส่วนแบ่งกำไรเบ็ดเสร็จอื่นในบริษัทร่วม</t>
  </si>
  <si>
    <t>ขาดทุนจากการวัดมูลค่ายุติธรรมเครื่องมือที่ใช้สำหรับ</t>
  </si>
  <si>
    <t>กำไรจากเงินลงทุนในตราสารทุนที่กำหนดให้วัดมูลค่า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</si>
</sst>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87" formatCode="_-* #,##0_-;\-* #,##0_-;_-* &quot;-&quot;??_-;_-@_-"/>
    <numFmt numFmtId="188" formatCode="#,##0;\(#,##0\)"/>
    <numFmt numFmtId="189" formatCode="#,##0.0;\(#,##0.0\)"/>
    <numFmt numFmtId="190" formatCode="#,##0_);\(#,##0\);"/>
    <numFmt numFmtId="191" formatCode="#,##0\ ;\(#,##0\);"/>
    <numFmt numFmtId="192" formatCode="#,##0.00;\(#,##0\)"/>
    <numFmt numFmtId="193" formatCode="[$-107041E]d\ mmmm\ yyyy;@"/>
  </numFmts>
  <fonts count="19" x14ac:knownFonts="1">
    <font>
      <sz val="10"/>
      <name val="Arial"/>
      <charset val="222"/>
    </font>
    <font>
      <sz val="10"/>
      <name val="Arial"/>
      <family val="2"/>
    </font>
    <font>
      <sz val="14"/>
      <name val="Cordia New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3"/>
      <name val="Cordia New"/>
      <family val="2"/>
    </font>
    <font>
      <b/>
      <sz val="13"/>
      <name val="Angsana New"/>
      <family val="1"/>
    </font>
    <font>
      <sz val="13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2"/>
      <name val="Angsana New"/>
      <family val="1"/>
    </font>
    <font>
      <sz val="13"/>
      <color rgb="FFFF0000"/>
      <name val="Angsana New"/>
      <family val="1"/>
    </font>
    <font>
      <b/>
      <sz val="13"/>
      <color indexed="8"/>
      <name val="Angsana New"/>
      <family val="1"/>
    </font>
    <font>
      <sz val="13"/>
      <color indexed="8"/>
      <name val="Angsana New"/>
      <family val="1"/>
    </font>
    <font>
      <b/>
      <sz val="13"/>
      <color indexed="10"/>
      <name val="Angsana New"/>
      <family val="1"/>
    </font>
    <font>
      <sz val="13"/>
      <color rgb="FF0000FF"/>
      <name val="Angsana New"/>
      <family val="1"/>
    </font>
    <font>
      <sz val="13"/>
      <color rgb="FF0070C0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2" fillId="0" borderId="0"/>
    <xf numFmtId="40" fontId="3" fillId="2" borderId="0">
      <alignment horizontal="right"/>
    </xf>
    <xf numFmtId="0" fontId="4" fillId="2" borderId="0">
      <alignment horizontal="right"/>
    </xf>
    <xf numFmtId="0" fontId="5" fillId="2" borderId="1"/>
    <xf numFmtId="0" fontId="5" fillId="0" borderId="0" applyBorder="0">
      <alignment horizontal="centerContinuous"/>
    </xf>
    <xf numFmtId="0" fontId="6" fillId="0" borderId="0" applyBorder="0">
      <alignment horizontal="centerContinuous"/>
    </xf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26">
    <xf numFmtId="0" fontId="0" fillId="0" borderId="0" xfId="0"/>
    <xf numFmtId="0" fontId="7" fillId="0" borderId="0" xfId="6" applyFont="1" applyAlignment="1">
      <alignment vertical="center"/>
    </xf>
    <xf numFmtId="0" fontId="9" fillId="0" borderId="0" xfId="6" applyFont="1" applyAlignment="1">
      <alignment vertical="center"/>
    </xf>
    <xf numFmtId="0" fontId="8" fillId="0" borderId="0" xfId="6" applyFont="1" applyAlignment="1">
      <alignment vertical="center"/>
    </xf>
    <xf numFmtId="0" fontId="8" fillId="0" borderId="0" xfId="6" applyFont="1" applyAlignment="1">
      <alignment horizontal="centerContinuous" vertical="center"/>
    </xf>
    <xf numFmtId="0" fontId="8" fillId="0" borderId="0" xfId="6" applyFont="1" applyAlignment="1">
      <alignment horizontal="right" vertical="center"/>
    </xf>
    <xf numFmtId="190" fontId="9" fillId="0" borderId="0" xfId="0" applyNumberFormat="1" applyFont="1" applyAlignment="1">
      <alignment vertical="center"/>
    </xf>
    <xf numFmtId="189" fontId="9" fillId="0" borderId="0" xfId="6" applyNumberFormat="1" applyFont="1" applyAlignment="1">
      <alignment vertical="center"/>
    </xf>
    <xf numFmtId="187" fontId="9" fillId="0" borderId="2" xfId="0" applyNumberFormat="1" applyFont="1" applyBorder="1" applyAlignment="1">
      <alignment vertical="center"/>
    </xf>
    <xf numFmtId="187" fontId="9" fillId="0" borderId="0" xfId="0" applyNumberFormat="1" applyFont="1" applyAlignment="1">
      <alignment vertical="center"/>
    </xf>
    <xf numFmtId="191" fontId="9" fillId="0" borderId="3" xfId="0" applyNumberFormat="1" applyFont="1" applyBorder="1" applyAlignment="1">
      <alignment vertical="center"/>
    </xf>
    <xf numFmtId="187" fontId="9" fillId="0" borderId="3" xfId="0" applyNumberFormat="1" applyFont="1" applyBorder="1" applyAlignment="1">
      <alignment vertical="center"/>
    </xf>
    <xf numFmtId="0" fontId="9" fillId="0" borderId="0" xfId="6" applyFont="1" applyAlignment="1">
      <alignment horizontal="centerContinuous" vertical="center"/>
    </xf>
    <xf numFmtId="189" fontId="9" fillId="0" borderId="0" xfId="6" applyNumberFormat="1" applyFont="1" applyAlignment="1">
      <alignment horizontal="center" vertical="center"/>
    </xf>
    <xf numFmtId="188" fontId="9" fillId="0" borderId="0" xfId="6" applyNumberFormat="1" applyFont="1" applyAlignment="1">
      <alignment vertical="center"/>
    </xf>
    <xf numFmtId="187" fontId="7" fillId="0" borderId="0" xfId="2" applyNumberFormat="1" applyFont="1" applyFill="1" applyAlignment="1">
      <alignment vertical="center"/>
    </xf>
    <xf numFmtId="187" fontId="8" fillId="0" borderId="0" xfId="2" applyNumberFormat="1" applyFont="1" applyFill="1" applyAlignment="1">
      <alignment horizontal="center" vertical="center"/>
    </xf>
    <xf numFmtId="187" fontId="8" fillId="0" borderId="0" xfId="2" applyNumberFormat="1" applyFont="1" applyFill="1" applyBorder="1" applyAlignment="1">
      <alignment horizontal="center" vertical="center"/>
    </xf>
    <xf numFmtId="0" fontId="10" fillId="0" borderId="0" xfId="5"/>
    <xf numFmtId="0" fontId="8" fillId="0" borderId="0" xfId="5" applyFont="1" applyAlignment="1">
      <alignment horizontal="centerContinuous"/>
    </xf>
    <xf numFmtId="0" fontId="8" fillId="0" borderId="0" xfId="5" applyFont="1" applyAlignment="1">
      <alignment horizontal="center" vertical="center"/>
    </xf>
    <xf numFmtId="187" fontId="9" fillId="0" borderId="0" xfId="2" applyNumberFormat="1" applyFont="1" applyFill="1" applyAlignment="1">
      <alignment vertical="center"/>
    </xf>
    <xf numFmtId="0" fontId="9" fillId="0" borderId="0" xfId="5" applyFont="1" applyAlignment="1">
      <alignment vertical="center"/>
    </xf>
    <xf numFmtId="190" fontId="9" fillId="0" borderId="0" xfId="2" applyNumberFormat="1" applyFont="1" applyFill="1" applyAlignment="1">
      <alignment vertical="center"/>
    </xf>
    <xf numFmtId="0" fontId="9" fillId="0" borderId="0" xfId="5" applyFont="1" applyAlignment="1">
      <alignment horizontal="left" vertical="center" indent="2"/>
    </xf>
    <xf numFmtId="0" fontId="9" fillId="0" borderId="0" xfId="5" applyFont="1" applyAlignment="1">
      <alignment horizontal="left" vertical="center" indent="4"/>
    </xf>
    <xf numFmtId="187" fontId="9" fillId="0" borderId="4" xfId="5" applyNumberFormat="1" applyFont="1" applyBorder="1" applyAlignment="1">
      <alignment vertical="center"/>
    </xf>
    <xf numFmtId="187" fontId="9" fillId="0" borderId="0" xfId="5" applyNumberFormat="1" applyFont="1" applyAlignment="1">
      <alignment vertical="center"/>
    </xf>
    <xf numFmtId="190" fontId="9" fillId="0" borderId="0" xfId="5" applyNumberFormat="1" applyFont="1" applyAlignment="1">
      <alignment vertical="center"/>
    </xf>
    <xf numFmtId="190" fontId="9" fillId="0" borderId="0" xfId="5" applyNumberFormat="1" applyFont="1"/>
    <xf numFmtId="0" fontId="8" fillId="0" borderId="0" xfId="5" applyFont="1" applyAlignment="1">
      <alignment vertical="center"/>
    </xf>
    <xf numFmtId="0" fontId="9" fillId="0" borderId="0" xfId="5" quotePrefix="1" applyFont="1" applyAlignment="1">
      <alignment horizontal="left" vertical="center"/>
    </xf>
    <xf numFmtId="191" fontId="9" fillId="0" borderId="0" xfId="5" applyNumberFormat="1" applyFont="1" applyAlignment="1">
      <alignment vertical="center"/>
    </xf>
    <xf numFmtId="0" fontId="9" fillId="0" borderId="0" xfId="5" applyFont="1" applyAlignment="1">
      <alignment horizontal="left" vertical="center" indent="3"/>
    </xf>
    <xf numFmtId="191" fontId="9" fillId="0" borderId="5" xfId="5" applyNumberFormat="1" applyFont="1" applyBorder="1" applyAlignment="1">
      <alignment vertical="center"/>
    </xf>
    <xf numFmtId="0" fontId="9" fillId="0" borderId="0" xfId="5" quotePrefix="1" applyFont="1" applyAlignment="1">
      <alignment horizontal="left" vertical="center" indent="2"/>
    </xf>
    <xf numFmtId="191" fontId="9" fillId="0" borderId="6" xfId="5" applyNumberFormat="1" applyFont="1" applyBorder="1" applyAlignment="1">
      <alignment vertical="center"/>
    </xf>
    <xf numFmtId="0" fontId="9" fillId="0" borderId="0" xfId="5" applyFont="1" applyAlignment="1">
      <alignment horizontal="left" vertical="center"/>
    </xf>
    <xf numFmtId="191" fontId="9" fillId="0" borderId="4" xfId="5" applyNumberFormat="1" applyFont="1" applyBorder="1" applyAlignment="1">
      <alignment vertical="center"/>
    </xf>
    <xf numFmtId="187" fontId="7" fillId="0" borderId="0" xfId="6" applyNumberFormat="1" applyFont="1" applyAlignment="1">
      <alignment vertical="center"/>
    </xf>
    <xf numFmtId="43" fontId="9" fillId="0" borderId="0" xfId="1" applyFont="1" applyFill="1" applyAlignment="1">
      <alignment vertical="center"/>
    </xf>
    <xf numFmtId="191" fontId="7" fillId="0" borderId="0" xfId="6" applyNumberFormat="1" applyFont="1" applyAlignment="1">
      <alignment vertical="center"/>
    </xf>
    <xf numFmtId="187" fontId="9" fillId="0" borderId="0" xfId="2" applyNumberFormat="1" applyFont="1" applyFill="1" applyBorder="1" applyAlignment="1">
      <alignment horizontal="center" vertical="center"/>
    </xf>
    <xf numFmtId="187" fontId="9" fillId="0" borderId="0" xfId="0" quotePrefix="1" applyNumberFormat="1" applyFont="1" applyAlignment="1">
      <alignment horizontal="right" vertical="center"/>
    </xf>
    <xf numFmtId="0" fontId="12" fillId="0" borderId="0" xfId="0" applyFont="1"/>
    <xf numFmtId="49" fontId="8" fillId="0" borderId="0" xfId="0" applyNumberFormat="1" applyFont="1" applyAlignment="1">
      <alignment horizontal="center" vertical="center"/>
    </xf>
    <xf numFmtId="190" fontId="9" fillId="0" borderId="0" xfId="6" applyNumberFormat="1" applyFont="1" applyAlignment="1">
      <alignment vertical="center"/>
    </xf>
    <xf numFmtId="187" fontId="9" fillId="0" borderId="0" xfId="6" applyNumberFormat="1" applyFont="1" applyAlignment="1">
      <alignment vertical="center"/>
    </xf>
    <xf numFmtId="43" fontId="9" fillId="0" borderId="0" xfId="5" applyNumberFormat="1" applyFont="1" applyAlignment="1">
      <alignment vertical="center"/>
    </xf>
    <xf numFmtId="0" fontId="8" fillId="0" borderId="0" xfId="6" applyFont="1" applyAlignment="1">
      <alignment horizontal="center" vertical="center"/>
    </xf>
    <xf numFmtId="0" fontId="13" fillId="0" borderId="0" xfId="12" applyFont="1" applyAlignment="1">
      <alignment vertical="center"/>
    </xf>
    <xf numFmtId="0" fontId="9" fillId="0" borderId="0" xfId="12" applyFont="1" applyAlignment="1">
      <alignment vertical="center"/>
    </xf>
    <xf numFmtId="0" fontId="14" fillId="0" borderId="0" xfId="12" applyFont="1" applyAlignment="1">
      <alignment vertical="center"/>
    </xf>
    <xf numFmtId="187" fontId="9" fillId="0" borderId="0" xfId="12" applyNumberFormat="1" applyFont="1" applyAlignment="1">
      <alignment vertical="center"/>
    </xf>
    <xf numFmtId="0" fontId="8" fillId="0" borderId="0" xfId="12" applyFont="1" applyAlignment="1">
      <alignment vertical="center"/>
    </xf>
    <xf numFmtId="0" fontId="8" fillId="0" borderId="0" xfId="12" applyFont="1" applyAlignment="1">
      <alignment horizontal="right" vertical="center"/>
    </xf>
    <xf numFmtId="15" fontId="14" fillId="0" borderId="0" xfId="12" applyNumberFormat="1" applyFont="1" applyAlignment="1">
      <alignment horizontal="center" vertical="center"/>
    </xf>
    <xf numFmtId="0" fontId="8" fillId="0" borderId="0" xfId="12" applyFont="1" applyAlignment="1">
      <alignment horizontal="center" vertical="center"/>
    </xf>
    <xf numFmtId="187" fontId="9" fillId="0" borderId="0" xfId="13" applyNumberFormat="1" applyFont="1" applyFill="1" applyBorder="1" applyAlignment="1">
      <alignment vertical="center"/>
    </xf>
    <xf numFmtId="187" fontId="15" fillId="0" borderId="0" xfId="1" applyNumberFormat="1" applyFont="1" applyFill="1" applyAlignment="1">
      <alignment vertical="center"/>
    </xf>
    <xf numFmtId="187" fontId="15" fillId="0" borderId="0" xfId="13" applyNumberFormat="1" applyFont="1" applyFill="1" applyAlignment="1">
      <alignment vertical="center"/>
    </xf>
    <xf numFmtId="0" fontId="16" fillId="0" borderId="0" xfId="12" applyFont="1" applyAlignment="1">
      <alignment horizontal="center" vertical="center"/>
    </xf>
    <xf numFmtId="187" fontId="15" fillId="0" borderId="2" xfId="1" applyNumberFormat="1" applyFont="1" applyFill="1" applyBorder="1" applyAlignment="1">
      <alignment vertical="center"/>
    </xf>
    <xf numFmtId="187" fontId="9" fillId="0" borderId="0" xfId="1" applyNumberFormat="1" applyFont="1" applyFill="1" applyBorder="1" applyAlignment="1">
      <alignment vertical="center"/>
    </xf>
    <xf numFmtId="187" fontId="9" fillId="0" borderId="0" xfId="1" applyNumberFormat="1" applyFont="1" applyFill="1" applyAlignment="1">
      <alignment vertical="center"/>
    </xf>
    <xf numFmtId="187" fontId="9" fillId="0" borderId="0" xfId="13" applyNumberFormat="1" applyFont="1" applyFill="1" applyAlignment="1">
      <alignment vertical="center"/>
    </xf>
    <xf numFmtId="188" fontId="9" fillId="0" borderId="0" xfId="13" applyNumberFormat="1" applyFont="1" applyFill="1" applyAlignment="1">
      <alignment vertical="center"/>
    </xf>
    <xf numFmtId="0" fontId="17" fillId="0" borderId="0" xfId="12" applyFont="1" applyAlignment="1">
      <alignment vertical="center"/>
    </xf>
    <xf numFmtId="187" fontId="15" fillId="0" borderId="4" xfId="1" applyNumberFormat="1" applyFont="1" applyFill="1" applyBorder="1" applyAlignment="1">
      <alignment vertical="center"/>
    </xf>
    <xf numFmtId="187" fontId="15" fillId="0" borderId="4" xfId="13" applyNumberFormat="1" applyFont="1" applyFill="1" applyBorder="1" applyAlignment="1">
      <alignment vertical="center"/>
    </xf>
    <xf numFmtId="187" fontId="15" fillId="0" borderId="2" xfId="13" applyNumberFormat="1" applyFont="1" applyFill="1" applyBorder="1" applyAlignment="1">
      <alignment vertical="center"/>
    </xf>
    <xf numFmtId="0" fontId="8" fillId="0" borderId="0" xfId="14" applyFont="1" applyAlignment="1">
      <alignment vertical="center"/>
    </xf>
    <xf numFmtId="187" fontId="13" fillId="0" borderId="0" xfId="1" applyNumberFormat="1" applyFont="1" applyFill="1" applyBorder="1" applyAlignment="1">
      <alignment vertical="center"/>
    </xf>
    <xf numFmtId="187" fontId="15" fillId="0" borderId="0" xfId="1" applyNumberFormat="1" applyFont="1" applyFill="1" applyBorder="1" applyAlignment="1">
      <alignment vertical="center"/>
    </xf>
    <xf numFmtId="192" fontId="9" fillId="0" borderId="0" xfId="13" applyNumberFormat="1" applyFont="1" applyFill="1" applyAlignment="1">
      <alignment vertical="center"/>
    </xf>
    <xf numFmtId="187" fontId="9" fillId="0" borderId="0" xfId="15" applyNumberFormat="1" applyFont="1" applyFill="1" applyAlignment="1">
      <alignment vertical="center"/>
    </xf>
    <xf numFmtId="192" fontId="9" fillId="0" borderId="0" xfId="13" applyNumberFormat="1" applyFont="1" applyFill="1" applyBorder="1" applyAlignment="1">
      <alignment vertical="center"/>
    </xf>
    <xf numFmtId="188" fontId="9" fillId="0" borderId="0" xfId="13" applyNumberFormat="1" applyFont="1" applyFill="1" applyBorder="1" applyAlignment="1">
      <alignment vertical="center"/>
    </xf>
    <xf numFmtId="0" fontId="9" fillId="0" borderId="0" xfId="12" applyFont="1" applyAlignment="1">
      <alignment horizontal="left" vertical="center" indent="1"/>
    </xf>
    <xf numFmtId="188" fontId="9" fillId="0" borderId="2" xfId="13" applyNumberFormat="1" applyFont="1" applyFill="1" applyBorder="1" applyAlignment="1">
      <alignment vertical="center"/>
    </xf>
    <xf numFmtId="187" fontId="15" fillId="0" borderId="5" xfId="1" applyNumberFormat="1" applyFont="1" applyFill="1" applyBorder="1" applyAlignment="1">
      <alignment vertical="center"/>
    </xf>
    <xf numFmtId="187" fontId="15" fillId="0" borderId="3" xfId="1" applyNumberFormat="1" applyFont="1" applyFill="1" applyBorder="1" applyAlignment="1">
      <alignment vertical="center"/>
    </xf>
    <xf numFmtId="43" fontId="15" fillId="0" borderId="5" xfId="1" applyFont="1" applyFill="1" applyBorder="1" applyAlignment="1">
      <alignment vertical="center"/>
    </xf>
    <xf numFmtId="187" fontId="9" fillId="0" borderId="5" xfId="1" applyNumberFormat="1" applyFont="1" applyFill="1" applyBorder="1" applyAlignment="1">
      <alignment vertical="center"/>
    </xf>
    <xf numFmtId="0" fontId="15" fillId="0" borderId="0" xfId="12" applyFont="1" applyAlignment="1">
      <alignment vertical="center"/>
    </xf>
    <xf numFmtId="187" fontId="15" fillId="0" borderId="0" xfId="12" applyNumberFormat="1" applyFont="1" applyAlignment="1">
      <alignment vertical="center"/>
    </xf>
    <xf numFmtId="193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187" fontId="9" fillId="0" borderId="7" xfId="1" applyNumberFormat="1" applyFont="1" applyFill="1" applyBorder="1" applyAlignment="1">
      <alignment vertical="center"/>
    </xf>
    <xf numFmtId="0" fontId="9" fillId="0" borderId="0" xfId="14" applyFont="1" applyAlignment="1">
      <alignment vertical="center"/>
    </xf>
    <xf numFmtId="0" fontId="13" fillId="0" borderId="0" xfId="14" applyFont="1" applyAlignment="1">
      <alignment vertical="center"/>
    </xf>
    <xf numFmtId="0" fontId="14" fillId="0" borderId="0" xfId="14" applyFont="1" applyAlignment="1">
      <alignment vertical="center"/>
    </xf>
    <xf numFmtId="187" fontId="14" fillId="0" borderId="0" xfId="14" applyNumberFormat="1" applyFont="1" applyAlignment="1">
      <alignment vertical="center"/>
    </xf>
    <xf numFmtId="0" fontId="8" fillId="0" borderId="0" xfId="14" applyFont="1" applyAlignment="1">
      <alignment horizontal="right" vertical="center"/>
    </xf>
    <xf numFmtId="15" fontId="14" fillId="0" borderId="0" xfId="14" applyNumberFormat="1" applyFont="1" applyAlignment="1">
      <alignment horizontal="center" vertical="center"/>
    </xf>
    <xf numFmtId="0" fontId="8" fillId="0" borderId="0" xfId="14" applyFont="1" applyAlignment="1">
      <alignment horizontal="center" vertical="center"/>
    </xf>
    <xf numFmtId="0" fontId="15" fillId="0" borderId="0" xfId="14" applyFont="1" applyAlignment="1">
      <alignment vertical="center"/>
    </xf>
    <xf numFmtId="187" fontId="9" fillId="0" borderId="0" xfId="14" applyNumberFormat="1" applyFont="1" applyAlignment="1">
      <alignment vertical="center"/>
    </xf>
    <xf numFmtId="0" fontId="16" fillId="0" borderId="0" xfId="14" applyFont="1" applyAlignment="1">
      <alignment horizontal="center" vertical="center"/>
    </xf>
    <xf numFmtId="187" fontId="15" fillId="0" borderId="0" xfId="13" applyNumberFormat="1" applyFont="1" applyFill="1" applyBorder="1" applyAlignment="1">
      <alignment vertical="center"/>
    </xf>
    <xf numFmtId="0" fontId="17" fillId="0" borderId="0" xfId="14" applyFont="1" applyAlignment="1">
      <alignment vertical="center"/>
    </xf>
    <xf numFmtId="187" fontId="18" fillId="0" borderId="0" xfId="13" applyNumberFormat="1" applyFont="1" applyFill="1" applyBorder="1" applyAlignment="1">
      <alignment vertical="center"/>
    </xf>
    <xf numFmtId="187" fontId="13" fillId="0" borderId="0" xfId="15" applyNumberFormat="1" applyFont="1" applyFill="1" applyAlignment="1">
      <alignment vertical="center"/>
    </xf>
    <xf numFmtId="187" fontId="15" fillId="0" borderId="0" xfId="15" applyNumberFormat="1" applyFont="1" applyFill="1" applyAlignment="1">
      <alignment vertical="center"/>
    </xf>
    <xf numFmtId="187" fontId="13" fillId="0" borderId="0" xfId="13" applyNumberFormat="1" applyFont="1" applyFill="1" applyAlignment="1">
      <alignment vertical="center"/>
    </xf>
    <xf numFmtId="192" fontId="13" fillId="0" borderId="0" xfId="15" applyNumberFormat="1" applyFont="1" applyFill="1" applyAlignment="1">
      <alignment vertical="center"/>
    </xf>
    <xf numFmtId="43" fontId="13" fillId="0" borderId="0" xfId="13" applyFont="1" applyFill="1" applyAlignment="1">
      <alignment vertical="center"/>
    </xf>
    <xf numFmtId="43" fontId="9" fillId="0" borderId="0" xfId="13" applyFont="1" applyFill="1" applyAlignment="1">
      <alignment vertical="center"/>
    </xf>
    <xf numFmtId="192" fontId="9" fillId="0" borderId="4" xfId="13" applyNumberFormat="1" applyFont="1" applyFill="1" applyBorder="1" applyAlignment="1">
      <alignment vertical="center"/>
    </xf>
    <xf numFmtId="0" fontId="9" fillId="0" borderId="0" xfId="14" applyFont="1" applyAlignment="1">
      <alignment horizontal="left" vertical="center" indent="1"/>
    </xf>
    <xf numFmtId="187" fontId="15" fillId="0" borderId="3" xfId="13" applyNumberFormat="1" applyFont="1" applyFill="1" applyBorder="1" applyAlignment="1">
      <alignment vertical="center"/>
    </xf>
    <xf numFmtId="43" fontId="15" fillId="0" borderId="5" xfId="13" applyFont="1" applyFill="1" applyBorder="1" applyAlignment="1">
      <alignment vertical="center"/>
    </xf>
    <xf numFmtId="187" fontId="9" fillId="0" borderId="5" xfId="13" applyNumberFormat="1" applyFont="1" applyFill="1" applyBorder="1" applyAlignment="1">
      <alignment vertical="center"/>
    </xf>
    <xf numFmtId="43" fontId="15" fillId="0" borderId="0" xfId="14" applyNumberFormat="1" applyFont="1" applyAlignment="1">
      <alignment vertical="center"/>
    </xf>
    <xf numFmtId="188" fontId="9" fillId="0" borderId="3" xfId="13" applyNumberFormat="1" applyFont="1" applyFill="1" applyBorder="1" applyAlignment="1">
      <alignment vertical="center"/>
    </xf>
    <xf numFmtId="187" fontId="14" fillId="0" borderId="0" xfId="12" applyNumberFormat="1" applyFont="1" applyAlignment="1">
      <alignment vertical="center"/>
    </xf>
    <xf numFmtId="188" fontId="9" fillId="0" borderId="0" xfId="15" applyNumberFormat="1" applyFont="1" applyFill="1" applyAlignment="1">
      <alignment vertical="center"/>
    </xf>
    <xf numFmtId="188" fontId="9" fillId="0" borderId="4" xfId="13" applyNumberFormat="1" applyFont="1" applyFill="1" applyBorder="1" applyAlignment="1">
      <alignment vertical="center"/>
    </xf>
    <xf numFmtId="0" fontId="8" fillId="0" borderId="0" xfId="6" applyFont="1" applyAlignment="1">
      <alignment horizontal="center" vertical="center"/>
    </xf>
    <xf numFmtId="0" fontId="8" fillId="0" borderId="4" xfId="6" applyFont="1" applyBorder="1" applyAlignment="1">
      <alignment horizontal="center" vertical="center"/>
    </xf>
    <xf numFmtId="0" fontId="8" fillId="0" borderId="0" xfId="12" applyFont="1" applyAlignment="1">
      <alignment horizontal="center"/>
    </xf>
    <xf numFmtId="15" fontId="14" fillId="0" borderId="4" xfId="12" applyNumberFormat="1" applyFont="1" applyBorder="1" applyAlignment="1">
      <alignment horizontal="center" vertical="center"/>
    </xf>
    <xf numFmtId="0" fontId="8" fillId="0" borderId="4" xfId="12" applyFont="1" applyBorder="1" applyAlignment="1">
      <alignment horizontal="center" vertical="center"/>
    </xf>
    <xf numFmtId="0" fontId="8" fillId="0" borderId="0" xfId="14" applyFont="1" applyAlignment="1">
      <alignment horizontal="center"/>
    </xf>
    <xf numFmtId="15" fontId="14" fillId="0" borderId="4" xfId="14" applyNumberFormat="1" applyFont="1" applyBorder="1" applyAlignment="1">
      <alignment horizontal="center" vertical="center"/>
    </xf>
    <xf numFmtId="0" fontId="8" fillId="0" borderId="4" xfId="14" applyFont="1" applyBorder="1" applyAlignment="1">
      <alignment horizontal="center" vertical="center"/>
    </xf>
  </cellXfs>
  <cellStyles count="16">
    <cellStyle name="Comma" xfId="1" builtinId="3"/>
    <cellStyle name="Comma 2" xfId="2" xr:uid="{00000000-0005-0000-0000-000001000000}"/>
    <cellStyle name="Comma 2 2" xfId="13" xr:uid="{3C8D2B14-0653-4FE6-8A9B-6128C42F1DBA}"/>
    <cellStyle name="Comma 3" xfId="3" xr:uid="{00000000-0005-0000-0000-000002000000}"/>
    <cellStyle name="Comma 3 2" xfId="4" xr:uid="{00000000-0005-0000-0000-000003000000}"/>
    <cellStyle name="Comma 4 2" xfId="15" xr:uid="{C61EC2EE-0D63-4C17-A7A0-F0C8D70E0977}"/>
    <cellStyle name="Normal" xfId="0" builtinId="0"/>
    <cellStyle name="Normal 2" xfId="5" xr:uid="{00000000-0005-0000-0000-000005000000}"/>
    <cellStyle name="Normal 2 2" xfId="14" xr:uid="{A4C2EB54-95AA-40A9-A90B-E06EDAD027A4}"/>
    <cellStyle name="Normal 3" xfId="12" xr:uid="{F4D2D562-CC69-471D-89B0-BB3260198A91}"/>
    <cellStyle name="Normal_BLS _T Dec06 1-revised 1.1" xfId="6" xr:uid="{00000000-0005-0000-0000-000006000000}"/>
    <cellStyle name="Output Amounts" xfId="7" xr:uid="{00000000-0005-0000-0000-000007000000}"/>
    <cellStyle name="Output Column Headings" xfId="8" xr:uid="{00000000-0005-0000-0000-000008000000}"/>
    <cellStyle name="Output Line Items" xfId="9" xr:uid="{00000000-0005-0000-0000-000009000000}"/>
    <cellStyle name="Output Report Heading" xfId="10" xr:uid="{00000000-0005-0000-0000-00000A000000}"/>
    <cellStyle name="Output Report Title" xfId="11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13249275</xdr:rowOff>
    </xdr:from>
    <xdr:to>
      <xdr:col>1</xdr:col>
      <xdr:colOff>0</xdr:colOff>
      <xdr:row>1</xdr:row>
      <xdr:rowOff>6350</xdr:rowOff>
    </xdr:to>
    <xdr:pic>
      <xdr:nvPicPr>
        <xdr:cNvPr id="2" name="Picture 24">
          <a:extLst>
            <a:ext uri="{FF2B5EF4-FFF2-40B4-BE49-F238E27FC236}">
              <a16:creationId xmlns:a16="http://schemas.microsoft.com/office/drawing/2014/main" id="{968F19C0-7203-452C-A6CC-77327A11E9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114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13249275</xdr:rowOff>
    </xdr:from>
    <xdr:to>
      <xdr:col>1</xdr:col>
      <xdr:colOff>0</xdr:colOff>
      <xdr:row>1</xdr:row>
      <xdr:rowOff>139700</xdr:rowOff>
    </xdr:to>
    <xdr:pic>
      <xdr:nvPicPr>
        <xdr:cNvPr id="2" name="Picture 24">
          <a:extLst>
            <a:ext uri="{FF2B5EF4-FFF2-40B4-BE49-F238E27FC236}">
              <a16:creationId xmlns:a16="http://schemas.microsoft.com/office/drawing/2014/main" id="{0563D6E0-1BEB-402A-AA33-888EE37379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1143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ata\FA_FSSR\DS_BLS_AFI\DS_BLS_AF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BLS_Solo"/>
      <sheetName val="BLS_Dom"/>
      <sheetName val="BLS_OVS"/>
      <sheetName val="Cross BLS_IVP"/>
      <sheetName val="tp1.1"/>
      <sheetName val="tp1.1 (2)"/>
      <sheetName val="Cross BLS_ARS_Solo"/>
      <sheetName val="Cross BLS_ARS_Dom"/>
      <sheetName val="Cross BLS_ARS_OB"/>
      <sheetName val="Cross BLS_LPS"/>
      <sheetName val="Cross BLS_LAR"/>
      <sheetName val="Cross BLS_PVS"/>
      <sheetName val="Cross BLS_CAP"/>
      <sheetName val="Cross BLS_PNL"/>
      <sheetName val="PNL"/>
      <sheetName val="Sheet1"/>
      <sheetName val="rev"/>
      <sheetName val="tp1.1com"/>
      <sheetName val="equity"/>
      <sheetName val="Gain-Loss"/>
      <sheetName val="BLS_Soloสูตร"/>
    </sheetNames>
    <sheetDataSet>
      <sheetData sheetId="0" refreshError="1">
        <row r="7">
          <cell r="F7">
            <v>38383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I77"/>
  <sheetViews>
    <sheetView tabSelected="1" zoomScale="90" zoomScaleNormal="90" workbookViewId="0">
      <pane xSplit="1" ySplit="8" topLeftCell="B54" activePane="bottomRight" state="frozen"/>
      <selection pane="topRight" activeCell="B1" sqref="B1"/>
      <selection pane="bottomLeft" activeCell="A9" sqref="A9"/>
      <selection pane="bottomRight"/>
    </sheetView>
  </sheetViews>
  <sheetFormatPr defaultColWidth="9.1796875" defaultRowHeight="21" customHeight="1" x14ac:dyDescent="0.25"/>
  <cols>
    <col min="1" max="1" width="47.54296875" style="1" customWidth="1"/>
    <col min="2" max="2" width="14.453125" style="1" customWidth="1"/>
    <col min="3" max="3" width="0.81640625" style="1" customWidth="1"/>
    <col min="4" max="4" width="14.453125" style="15" customWidth="1"/>
    <col min="5" max="5" width="1.26953125" style="1" customWidth="1"/>
    <col min="6" max="6" width="14.453125" style="1" customWidth="1"/>
    <col min="7" max="7" width="0.81640625" style="1" customWidth="1"/>
    <col min="8" max="8" width="14.453125" style="15" customWidth="1"/>
    <col min="9" max="16384" width="9.1796875" style="1"/>
  </cols>
  <sheetData>
    <row r="1" spans="1:9" ht="21" customHeight="1" x14ac:dyDescent="0.25">
      <c r="E1" s="16"/>
      <c r="F1" s="42"/>
      <c r="G1" s="17"/>
    </row>
    <row r="2" spans="1:9" s="2" customFormat="1" ht="21" customHeight="1" x14ac:dyDescent="0.25">
      <c r="A2" s="118" t="s">
        <v>0</v>
      </c>
      <c r="B2" s="118"/>
      <c r="C2" s="118"/>
      <c r="D2" s="118"/>
      <c r="E2" s="118"/>
      <c r="F2" s="118"/>
      <c r="G2" s="118"/>
      <c r="H2" s="118"/>
    </row>
    <row r="3" spans="1:9" s="2" customFormat="1" ht="21" customHeight="1" x14ac:dyDescent="0.25">
      <c r="A3" s="118" t="s">
        <v>98</v>
      </c>
      <c r="B3" s="118"/>
      <c r="C3" s="118"/>
      <c r="D3" s="118"/>
      <c r="E3" s="118"/>
      <c r="F3" s="118"/>
      <c r="G3" s="118"/>
      <c r="H3" s="118"/>
    </row>
    <row r="4" spans="1:9" s="2" customFormat="1" ht="21" customHeight="1" x14ac:dyDescent="0.6">
      <c r="A4" s="19" t="s">
        <v>108</v>
      </c>
      <c r="B4" s="19"/>
      <c r="C4" s="19"/>
      <c r="D4" s="19"/>
      <c r="E4" s="19"/>
      <c r="F4" s="19"/>
      <c r="G4" s="19"/>
      <c r="H4" s="19"/>
    </row>
    <row r="5" spans="1:9" s="2" customFormat="1" ht="21" customHeight="1" x14ac:dyDescent="0.6">
      <c r="A5" s="19" t="s">
        <v>38</v>
      </c>
      <c r="B5" s="19"/>
      <c r="C5" s="19"/>
      <c r="D5" s="19"/>
      <c r="E5" s="19"/>
      <c r="F5" s="19"/>
      <c r="G5" s="19"/>
      <c r="H5" s="19"/>
    </row>
    <row r="6" spans="1:9" s="2" customFormat="1" ht="21" customHeight="1" x14ac:dyDescent="0.25">
      <c r="A6" s="3"/>
      <c r="B6" s="49"/>
      <c r="C6" s="3"/>
      <c r="D6" s="12"/>
      <c r="E6" s="4"/>
      <c r="F6" s="12"/>
      <c r="G6" s="12"/>
      <c r="H6" s="5" t="s">
        <v>20</v>
      </c>
    </row>
    <row r="7" spans="1:9" s="2" customFormat="1" ht="21" customHeight="1" x14ac:dyDescent="0.25">
      <c r="A7" s="4"/>
      <c r="B7" s="119" t="s">
        <v>1</v>
      </c>
      <c r="C7" s="119"/>
      <c r="D7" s="119"/>
      <c r="E7" s="119"/>
      <c r="F7" s="119" t="s">
        <v>36</v>
      </c>
      <c r="G7" s="119"/>
      <c r="H7" s="119"/>
    </row>
    <row r="8" spans="1:9" s="2" customFormat="1" ht="21" customHeight="1" x14ac:dyDescent="0.25">
      <c r="B8" s="45" t="s">
        <v>109</v>
      </c>
      <c r="C8" s="45"/>
      <c r="D8" s="45" t="s">
        <v>96</v>
      </c>
      <c r="E8" s="20"/>
      <c r="F8" s="45" t="s">
        <v>109</v>
      </c>
      <c r="G8" s="45"/>
      <c r="H8" s="45" t="s">
        <v>96</v>
      </c>
    </row>
    <row r="9" spans="1:9" s="2" customFormat="1" ht="21" customHeight="1" x14ac:dyDescent="0.25">
      <c r="A9" s="49" t="s">
        <v>2</v>
      </c>
      <c r="B9" s="49"/>
      <c r="C9" s="49"/>
      <c r="D9" s="49"/>
    </row>
    <row r="10" spans="1:9" s="2" customFormat="1" ht="21" customHeight="1" x14ac:dyDescent="0.25">
      <c r="A10" s="22" t="s">
        <v>3</v>
      </c>
      <c r="B10" s="23">
        <v>41845829</v>
      </c>
      <c r="C10" s="22"/>
      <c r="D10" s="23">
        <v>45517980</v>
      </c>
      <c r="E10" s="7"/>
      <c r="F10" s="23">
        <v>38866070</v>
      </c>
      <c r="G10" s="7"/>
      <c r="H10" s="23">
        <v>41470071</v>
      </c>
    </row>
    <row r="11" spans="1:9" s="2" customFormat="1" ht="21" customHeight="1" x14ac:dyDescent="0.25">
      <c r="A11" s="22" t="s">
        <v>24</v>
      </c>
      <c r="B11" s="23">
        <v>629788209</v>
      </c>
      <c r="C11" s="22"/>
      <c r="D11" s="23">
        <v>757119567</v>
      </c>
      <c r="E11" s="7"/>
      <c r="F11" s="23">
        <v>541035824</v>
      </c>
      <c r="G11" s="7"/>
      <c r="H11" s="23">
        <v>580067592</v>
      </c>
    </row>
    <row r="12" spans="1:9" s="2" customFormat="1" ht="21" customHeight="1" x14ac:dyDescent="0.25">
      <c r="A12" s="22" t="s">
        <v>46</v>
      </c>
      <c r="B12" s="23">
        <v>104762216</v>
      </c>
      <c r="C12" s="22"/>
      <c r="D12" s="23">
        <v>88978361</v>
      </c>
      <c r="E12" s="7"/>
      <c r="F12" s="23">
        <v>106940517</v>
      </c>
      <c r="G12" s="7"/>
      <c r="H12" s="23">
        <v>96737951</v>
      </c>
    </row>
    <row r="13" spans="1:9" s="2" customFormat="1" ht="21" customHeight="1" x14ac:dyDescent="0.25">
      <c r="A13" s="22" t="s">
        <v>43</v>
      </c>
      <c r="B13" s="23">
        <v>108433981</v>
      </c>
      <c r="C13" s="22"/>
      <c r="D13" s="23">
        <v>70602763</v>
      </c>
      <c r="E13" s="7"/>
      <c r="F13" s="23">
        <v>106253750</v>
      </c>
      <c r="G13" s="7"/>
      <c r="H13" s="23">
        <v>70108976</v>
      </c>
    </row>
    <row r="14" spans="1:9" s="2" customFormat="1" ht="21" customHeight="1" x14ac:dyDescent="0.25">
      <c r="A14" s="22" t="s">
        <v>25</v>
      </c>
      <c r="B14" s="28">
        <v>1049623110</v>
      </c>
      <c r="C14" s="22"/>
      <c r="D14" s="28">
        <v>972286851</v>
      </c>
      <c r="E14" s="7"/>
      <c r="F14" s="28">
        <v>874071739</v>
      </c>
      <c r="G14" s="7"/>
      <c r="H14" s="28">
        <v>839496234</v>
      </c>
    </row>
    <row r="15" spans="1:9" s="2" customFormat="1" ht="21" customHeight="1" x14ac:dyDescent="0.25">
      <c r="A15" s="22" t="s">
        <v>4</v>
      </c>
      <c r="B15" s="23">
        <v>1052821</v>
      </c>
      <c r="C15" s="22"/>
      <c r="D15" s="23">
        <v>1403051</v>
      </c>
      <c r="E15" s="7"/>
      <c r="F15" s="28">
        <v>144815695</v>
      </c>
      <c r="G15" s="7"/>
      <c r="H15" s="28">
        <v>144815695</v>
      </c>
    </row>
    <row r="16" spans="1:9" s="2" customFormat="1" ht="21" customHeight="1" x14ac:dyDescent="0.25">
      <c r="A16" s="22" t="s">
        <v>26</v>
      </c>
      <c r="B16" s="43">
        <v>2383486868</v>
      </c>
      <c r="C16" s="22"/>
      <c r="D16" s="43">
        <v>2425661014</v>
      </c>
      <c r="E16" s="7"/>
      <c r="F16" s="43">
        <v>2015230319</v>
      </c>
      <c r="G16" s="22"/>
      <c r="H16" s="43">
        <v>2067703354</v>
      </c>
      <c r="I16" s="47"/>
    </row>
    <row r="17" spans="1:9" s="2" customFormat="1" ht="21" customHeight="1" x14ac:dyDescent="0.6">
      <c r="A17" s="22" t="s">
        <v>5</v>
      </c>
      <c r="B17" s="29">
        <v>7244037</v>
      </c>
      <c r="C17" s="22"/>
      <c r="D17" s="29">
        <v>10929438</v>
      </c>
      <c r="E17" s="7"/>
      <c r="F17" s="29">
        <v>6288972</v>
      </c>
      <c r="G17" s="7"/>
      <c r="H17" s="29">
        <v>9976778</v>
      </c>
    </row>
    <row r="18" spans="1:9" s="2" customFormat="1" ht="21" customHeight="1" x14ac:dyDescent="0.6">
      <c r="A18" s="22" t="s">
        <v>6</v>
      </c>
      <c r="B18" s="29">
        <v>60642909</v>
      </c>
      <c r="C18" s="22"/>
      <c r="D18" s="29">
        <v>61925187</v>
      </c>
      <c r="E18" s="7"/>
      <c r="F18" s="29">
        <v>50881786</v>
      </c>
      <c r="G18" s="7"/>
      <c r="H18" s="29">
        <v>51524650</v>
      </c>
    </row>
    <row r="19" spans="1:9" s="2" customFormat="1" ht="21" customHeight="1" x14ac:dyDescent="0.6">
      <c r="A19" s="22" t="s">
        <v>47</v>
      </c>
      <c r="B19" s="29">
        <v>30696322</v>
      </c>
      <c r="C19" s="22"/>
      <c r="D19" s="29">
        <v>33218132</v>
      </c>
      <c r="E19" s="7"/>
      <c r="F19" s="29">
        <v>2149741</v>
      </c>
      <c r="G19" s="7"/>
      <c r="H19" s="29">
        <v>1760082</v>
      </c>
    </row>
    <row r="20" spans="1:9" s="2" customFormat="1" ht="21" customHeight="1" x14ac:dyDescent="0.6">
      <c r="A20" s="22" t="s">
        <v>45</v>
      </c>
      <c r="B20" s="29">
        <v>9153184</v>
      </c>
      <c r="C20" s="22"/>
      <c r="D20" s="29">
        <v>10294925</v>
      </c>
      <c r="E20" s="7"/>
      <c r="F20" s="29">
        <v>3552190</v>
      </c>
      <c r="G20" s="7"/>
      <c r="H20" s="29">
        <v>5136759</v>
      </c>
    </row>
    <row r="21" spans="1:9" s="2" customFormat="1" ht="21" customHeight="1" x14ac:dyDescent="0.6">
      <c r="A21" s="22" t="s">
        <v>40</v>
      </c>
      <c r="B21" s="29">
        <v>3505655</v>
      </c>
      <c r="C21" s="22"/>
      <c r="D21" s="29">
        <v>2620786</v>
      </c>
      <c r="E21" s="7"/>
      <c r="F21" s="29">
        <v>3432046</v>
      </c>
      <c r="G21" s="7"/>
      <c r="H21" s="29">
        <v>2588927</v>
      </c>
    </row>
    <row r="22" spans="1:9" s="2" customFormat="1" ht="21" customHeight="1" x14ac:dyDescent="0.6">
      <c r="A22" s="22" t="s">
        <v>7</v>
      </c>
      <c r="B22" s="29">
        <v>44919936</v>
      </c>
      <c r="C22" s="22"/>
      <c r="D22" s="28">
        <v>33926329</v>
      </c>
      <c r="E22" s="7"/>
      <c r="F22" s="29">
        <v>32463926</v>
      </c>
      <c r="G22" s="7"/>
      <c r="H22" s="29">
        <v>19218930</v>
      </c>
      <c r="I22" s="46"/>
    </row>
    <row r="23" spans="1:9" s="2" customFormat="1" ht="21" customHeight="1" thickBot="1" x14ac:dyDescent="0.3">
      <c r="A23" s="30" t="s">
        <v>8</v>
      </c>
      <c r="B23" s="11">
        <f>B10+B11+B12+B13+B14+B15+B16+B17+B18+B19+B20+B21+B22</f>
        <v>4475155077</v>
      </c>
      <c r="C23" s="30"/>
      <c r="D23" s="11">
        <f>D10+D11+D12+D13+D14+D15+D16+D17+D18+D19+D20+D21+D22</f>
        <v>4514484384</v>
      </c>
      <c r="E23" s="7"/>
      <c r="F23" s="11">
        <f>F10+F11+F12+F13+F14+F15+F16+F17+F18+F19+F20+F21+F22</f>
        <v>3925982575</v>
      </c>
      <c r="G23" s="7"/>
      <c r="H23" s="11">
        <f>H10+H11+H12+H13+H14+H15+H16+H17+H18+H19+H20+H21+H22</f>
        <v>3930605999</v>
      </c>
    </row>
    <row r="24" spans="1:9" s="2" customFormat="1" ht="21" customHeight="1" thickTop="1" x14ac:dyDescent="0.25">
      <c r="A24" s="22"/>
      <c r="B24" s="27"/>
      <c r="C24" s="30"/>
      <c r="D24" s="27"/>
      <c r="E24" s="7"/>
      <c r="F24" s="14"/>
      <c r="G24" s="7"/>
      <c r="H24" s="7"/>
      <c r="I24" s="46"/>
    </row>
    <row r="25" spans="1:9" s="2" customFormat="1" ht="21" customHeight="1" x14ac:dyDescent="0.55000000000000004">
      <c r="A25" s="44"/>
      <c r="B25" s="27"/>
      <c r="C25" s="30"/>
      <c r="D25" s="27"/>
      <c r="E25" s="7"/>
      <c r="F25" s="14"/>
      <c r="G25" s="7"/>
      <c r="H25" s="7"/>
    </row>
    <row r="26" spans="1:9" s="2" customFormat="1" ht="21" customHeight="1" x14ac:dyDescent="0.25">
      <c r="A26" s="30"/>
      <c r="B26" s="27"/>
      <c r="C26" s="30"/>
      <c r="D26" s="48"/>
      <c r="E26" s="7"/>
      <c r="F26" s="14"/>
      <c r="G26" s="7"/>
      <c r="H26" s="7"/>
    </row>
    <row r="27" spans="1:9" s="2" customFormat="1" ht="21" customHeight="1" x14ac:dyDescent="0.25">
      <c r="A27" s="30"/>
      <c r="B27" s="27"/>
      <c r="C27" s="30"/>
      <c r="D27" s="27"/>
      <c r="E27" s="7"/>
      <c r="F27" s="7"/>
      <c r="G27" s="7"/>
      <c r="H27" s="7"/>
    </row>
    <row r="28" spans="1:9" s="2" customFormat="1" ht="21" customHeight="1" x14ac:dyDescent="0.25">
      <c r="A28" s="30"/>
      <c r="B28" s="27"/>
      <c r="C28" s="30"/>
      <c r="D28" s="27"/>
      <c r="E28" s="7"/>
      <c r="F28" s="7"/>
      <c r="G28" s="7"/>
      <c r="H28" s="7"/>
    </row>
    <row r="29" spans="1:9" s="2" customFormat="1" ht="21" customHeight="1" x14ac:dyDescent="0.25">
      <c r="A29" s="30"/>
      <c r="B29" s="27"/>
      <c r="C29" s="30"/>
      <c r="D29" s="27"/>
      <c r="E29" s="7"/>
      <c r="F29" s="7"/>
      <c r="G29" s="7"/>
      <c r="H29" s="7"/>
    </row>
    <row r="30" spans="1:9" s="2" customFormat="1" ht="21" customHeight="1" x14ac:dyDescent="0.25">
      <c r="A30" s="30"/>
      <c r="B30" s="27"/>
      <c r="C30" s="30"/>
      <c r="D30" s="27"/>
      <c r="E30" s="7"/>
      <c r="F30" s="7"/>
      <c r="G30" s="7"/>
      <c r="H30" s="7"/>
    </row>
    <row r="31" spans="1:9" s="2" customFormat="1" ht="21" customHeight="1" x14ac:dyDescent="0.25">
      <c r="A31" s="30"/>
      <c r="B31" s="27"/>
      <c r="C31" s="30"/>
      <c r="D31" s="27"/>
      <c r="E31" s="7"/>
      <c r="F31" s="7"/>
      <c r="G31" s="7"/>
      <c r="H31" s="7"/>
    </row>
    <row r="32" spans="1:9" s="2" customFormat="1" ht="21" customHeight="1" x14ac:dyDescent="0.25">
      <c r="A32" s="30"/>
      <c r="B32" s="27"/>
      <c r="C32" s="30"/>
      <c r="D32" s="27"/>
      <c r="E32" s="7"/>
      <c r="F32" s="7"/>
      <c r="G32" s="7"/>
      <c r="H32" s="7"/>
    </row>
    <row r="33" spans="1:8" s="2" customFormat="1" ht="21" customHeight="1" x14ac:dyDescent="0.25">
      <c r="A33" s="30"/>
      <c r="B33" s="27"/>
      <c r="C33" s="30"/>
      <c r="D33" s="27"/>
      <c r="E33" s="7"/>
      <c r="F33" s="7"/>
      <c r="G33" s="7"/>
      <c r="H33" s="7"/>
    </row>
    <row r="34" spans="1:8" s="2" customFormat="1" ht="21" customHeight="1" x14ac:dyDescent="0.25">
      <c r="A34" s="30"/>
      <c r="B34" s="27"/>
      <c r="C34" s="30"/>
      <c r="D34" s="27"/>
      <c r="E34" s="7"/>
      <c r="F34" s="7"/>
      <c r="G34" s="7"/>
      <c r="H34" s="7"/>
    </row>
    <row r="35" spans="1:8" s="2" customFormat="1" ht="21" customHeight="1" x14ac:dyDescent="0.25">
      <c r="A35" s="30"/>
      <c r="B35" s="27"/>
      <c r="C35" s="30"/>
      <c r="D35" s="27"/>
      <c r="E35" s="7"/>
      <c r="F35" s="7"/>
      <c r="G35" s="7"/>
      <c r="H35" s="7"/>
    </row>
    <row r="36" spans="1:8" s="2" customFormat="1" ht="21" customHeight="1" x14ac:dyDescent="0.25">
      <c r="A36" s="30"/>
      <c r="B36" s="27"/>
      <c r="C36" s="30"/>
      <c r="D36" s="27"/>
      <c r="E36" s="7"/>
      <c r="F36" s="7"/>
      <c r="G36" s="7"/>
      <c r="H36" s="7"/>
    </row>
    <row r="37" spans="1:8" s="2" customFormat="1" ht="21" customHeight="1" x14ac:dyDescent="0.25">
      <c r="A37" s="30"/>
      <c r="B37" s="27"/>
      <c r="C37" s="30"/>
      <c r="D37" s="27"/>
      <c r="E37" s="7"/>
      <c r="F37" s="7"/>
      <c r="G37" s="7"/>
      <c r="H37" s="7"/>
    </row>
    <row r="38" spans="1:8" s="2" customFormat="1" ht="21" customHeight="1" x14ac:dyDescent="0.25">
      <c r="A38" s="30"/>
      <c r="B38" s="27"/>
      <c r="C38" s="30"/>
      <c r="D38" s="27"/>
      <c r="E38" s="7"/>
      <c r="F38" s="7"/>
      <c r="G38" s="7"/>
      <c r="H38" s="7"/>
    </row>
    <row r="39" spans="1:8" s="2" customFormat="1" ht="21" customHeight="1" x14ac:dyDescent="0.25">
      <c r="A39" s="30"/>
      <c r="B39" s="27"/>
      <c r="C39" s="30"/>
      <c r="D39" s="27"/>
      <c r="E39" s="7"/>
      <c r="F39" s="7"/>
      <c r="G39" s="7"/>
      <c r="H39" s="7"/>
    </row>
    <row r="40" spans="1:8" s="2" customFormat="1" ht="21" customHeight="1" x14ac:dyDescent="0.25">
      <c r="A40" s="30"/>
      <c r="B40" s="27"/>
      <c r="C40" s="30"/>
      <c r="D40" s="27"/>
      <c r="E40" s="7"/>
      <c r="F40" s="7"/>
      <c r="G40" s="7"/>
      <c r="H40" s="7"/>
    </row>
    <row r="41" spans="1:8" s="2" customFormat="1" ht="21" customHeight="1" x14ac:dyDescent="0.25">
      <c r="A41" s="30"/>
      <c r="B41" s="27"/>
      <c r="C41" s="30"/>
      <c r="D41" s="27"/>
      <c r="E41" s="7"/>
      <c r="F41" s="7"/>
      <c r="G41" s="7"/>
      <c r="H41" s="7"/>
    </row>
    <row r="42" spans="1:8" s="2" customFormat="1" ht="21" customHeight="1" x14ac:dyDescent="0.25">
      <c r="A42" s="20" t="s">
        <v>29</v>
      </c>
      <c r="B42" s="20"/>
      <c r="C42" s="20"/>
      <c r="D42" s="20"/>
      <c r="E42" s="7"/>
      <c r="F42" s="7"/>
      <c r="G42" s="7"/>
      <c r="H42" s="7"/>
    </row>
    <row r="43" spans="1:8" s="2" customFormat="1" ht="21" customHeight="1" x14ac:dyDescent="0.25">
      <c r="A43" s="31" t="s">
        <v>21</v>
      </c>
      <c r="B43" s="9">
        <v>3109981900</v>
      </c>
      <c r="C43" s="31"/>
      <c r="D43" s="9">
        <v>3184283391</v>
      </c>
      <c r="E43" s="7"/>
      <c r="F43" s="6">
        <v>2656669740</v>
      </c>
      <c r="G43" s="7"/>
      <c r="H43" s="6">
        <v>2699887528</v>
      </c>
    </row>
    <row r="44" spans="1:8" s="2" customFormat="1" ht="21" customHeight="1" x14ac:dyDescent="0.25">
      <c r="A44" s="22" t="s">
        <v>39</v>
      </c>
      <c r="B44" s="9">
        <v>329139919</v>
      </c>
      <c r="C44" s="22"/>
      <c r="D44" s="9">
        <v>334219180</v>
      </c>
      <c r="E44" s="7"/>
      <c r="F44" s="6">
        <v>307137485</v>
      </c>
      <c r="G44" s="7"/>
      <c r="H44" s="6">
        <v>309526062</v>
      </c>
    </row>
    <row r="45" spans="1:8" s="2" customFormat="1" ht="21" customHeight="1" x14ac:dyDescent="0.25">
      <c r="A45" s="22" t="s">
        <v>9</v>
      </c>
      <c r="B45" s="9">
        <v>7217979</v>
      </c>
      <c r="C45" s="22"/>
      <c r="D45" s="9">
        <v>9155613</v>
      </c>
      <c r="E45" s="7"/>
      <c r="F45" s="6">
        <v>7212084</v>
      </c>
      <c r="G45" s="7"/>
      <c r="H45" s="6">
        <v>9154297</v>
      </c>
    </row>
    <row r="46" spans="1:8" s="2" customFormat="1" ht="21" customHeight="1" x14ac:dyDescent="0.25">
      <c r="A46" s="22" t="s">
        <v>41</v>
      </c>
      <c r="B46" s="9">
        <v>17472607</v>
      </c>
      <c r="C46" s="22"/>
      <c r="D46" s="9">
        <v>18383683</v>
      </c>
      <c r="E46" s="7"/>
      <c r="F46" s="6">
        <v>16994759</v>
      </c>
      <c r="G46" s="7"/>
      <c r="H46" s="6">
        <v>17858498</v>
      </c>
    </row>
    <row r="47" spans="1:8" s="2" customFormat="1" ht="21" customHeight="1" x14ac:dyDescent="0.25">
      <c r="A47" s="37" t="s">
        <v>42</v>
      </c>
      <c r="B47" s="9">
        <v>72937940</v>
      </c>
      <c r="C47" s="37"/>
      <c r="D47" s="9">
        <v>63461975</v>
      </c>
      <c r="E47" s="7"/>
      <c r="F47" s="6">
        <v>70594814</v>
      </c>
      <c r="G47" s="7"/>
      <c r="H47" s="6">
        <v>62712103</v>
      </c>
    </row>
    <row r="48" spans="1:8" s="2" customFormat="1" ht="21" customHeight="1" x14ac:dyDescent="0.25">
      <c r="A48" s="37" t="s">
        <v>27</v>
      </c>
      <c r="B48" s="9">
        <v>207013611</v>
      </c>
      <c r="C48" s="37"/>
      <c r="D48" s="9">
        <v>212504715</v>
      </c>
      <c r="E48" s="7"/>
      <c r="F48" s="6">
        <v>206117345</v>
      </c>
      <c r="G48" s="7"/>
      <c r="H48" s="6">
        <v>211509881</v>
      </c>
    </row>
    <row r="49" spans="1:9" s="2" customFormat="1" ht="21" customHeight="1" x14ac:dyDescent="0.25">
      <c r="A49" s="22" t="s">
        <v>22</v>
      </c>
      <c r="B49" s="21">
        <v>35495606</v>
      </c>
      <c r="C49" s="22"/>
      <c r="D49" s="21">
        <v>34426203</v>
      </c>
      <c r="E49" s="7"/>
      <c r="F49" s="21">
        <v>32344164</v>
      </c>
      <c r="G49" s="7"/>
      <c r="H49" s="21">
        <v>31081236</v>
      </c>
      <c r="I49" s="47"/>
    </row>
    <row r="50" spans="1:9" s="2" customFormat="1" ht="21" customHeight="1" x14ac:dyDescent="0.25">
      <c r="A50" s="22" t="s">
        <v>44</v>
      </c>
      <c r="B50" s="21">
        <v>8248</v>
      </c>
      <c r="C50" s="22"/>
      <c r="D50" s="21">
        <v>29637</v>
      </c>
      <c r="E50" s="7"/>
      <c r="F50" s="21">
        <v>0</v>
      </c>
      <c r="G50" s="7"/>
      <c r="H50" s="21">
        <v>0</v>
      </c>
    </row>
    <row r="51" spans="1:9" s="2" customFormat="1" ht="21" customHeight="1" x14ac:dyDescent="0.25">
      <c r="A51" s="22" t="s">
        <v>10</v>
      </c>
      <c r="B51" s="21">
        <v>145292093</v>
      </c>
      <c r="C51" s="22"/>
      <c r="D51" s="21">
        <v>127189954</v>
      </c>
      <c r="E51" s="7"/>
      <c r="F51" s="21">
        <v>102999076</v>
      </c>
      <c r="G51" s="7"/>
      <c r="H51" s="21">
        <v>84619386</v>
      </c>
      <c r="I51" s="47"/>
    </row>
    <row r="52" spans="1:9" s="2" customFormat="1" ht="21" customHeight="1" x14ac:dyDescent="0.25">
      <c r="A52" s="24" t="s">
        <v>37</v>
      </c>
      <c r="B52" s="8">
        <f>SUM(B43:B51)</f>
        <v>3924559903</v>
      </c>
      <c r="C52" s="24"/>
      <c r="D52" s="8">
        <f>SUM(D43:D51)</f>
        <v>3983654351</v>
      </c>
      <c r="E52" s="7"/>
      <c r="F52" s="8">
        <f>SUM(F43:F51)</f>
        <v>3400069467</v>
      </c>
      <c r="G52" s="7"/>
      <c r="H52" s="8">
        <f>SUM(H43:H51)</f>
        <v>3426348991</v>
      </c>
    </row>
    <row r="53" spans="1:9" s="2" customFormat="1" ht="21" customHeight="1" x14ac:dyDescent="0.25">
      <c r="A53" s="24"/>
      <c r="B53" s="9"/>
      <c r="C53" s="24"/>
      <c r="D53" s="9"/>
      <c r="E53" s="7"/>
      <c r="F53" s="9"/>
      <c r="G53" s="7"/>
      <c r="H53" s="9"/>
    </row>
    <row r="54" spans="1:9" s="2" customFormat="1" ht="21" customHeight="1" x14ac:dyDescent="0.25">
      <c r="A54" s="22" t="s">
        <v>28</v>
      </c>
      <c r="B54" s="32"/>
      <c r="C54" s="22"/>
      <c r="D54" s="32"/>
      <c r="E54" s="7"/>
      <c r="F54" s="7"/>
      <c r="G54" s="7"/>
      <c r="H54" s="7"/>
    </row>
    <row r="55" spans="1:9" s="2" customFormat="1" ht="21" customHeight="1" x14ac:dyDescent="0.25">
      <c r="A55" s="31" t="s">
        <v>11</v>
      </c>
      <c r="B55" s="32"/>
      <c r="C55" s="31"/>
      <c r="D55" s="32"/>
      <c r="E55" s="7"/>
      <c r="F55" s="7"/>
      <c r="G55" s="7"/>
      <c r="H55" s="7"/>
    </row>
    <row r="56" spans="1:9" s="2" customFormat="1" ht="21" customHeight="1" x14ac:dyDescent="0.25">
      <c r="A56" s="24" t="s">
        <v>12</v>
      </c>
      <c r="B56" s="32"/>
      <c r="C56" s="24"/>
      <c r="D56" s="32"/>
      <c r="E56" s="7"/>
      <c r="F56" s="7"/>
      <c r="G56" s="7"/>
      <c r="H56" s="7"/>
    </row>
    <row r="57" spans="1:9" s="2" customFormat="1" ht="21" customHeight="1" thickBot="1" x14ac:dyDescent="0.3">
      <c r="A57" s="33" t="s">
        <v>19</v>
      </c>
      <c r="B57" s="34">
        <v>16550</v>
      </c>
      <c r="C57" s="33"/>
      <c r="D57" s="34">
        <v>16550</v>
      </c>
      <c r="E57" s="9"/>
      <c r="F57" s="34">
        <v>16550</v>
      </c>
      <c r="G57" s="7"/>
      <c r="H57" s="34">
        <v>16550</v>
      </c>
    </row>
    <row r="58" spans="1:9" s="2" customFormat="1" ht="21" customHeight="1" thickTop="1" thickBot="1" x14ac:dyDescent="0.3">
      <c r="A58" s="33" t="s">
        <v>18</v>
      </c>
      <c r="B58" s="34">
        <v>39983450</v>
      </c>
      <c r="C58" s="33"/>
      <c r="D58" s="34">
        <v>39983450</v>
      </c>
      <c r="E58" s="9"/>
      <c r="F58" s="34">
        <v>39983450</v>
      </c>
      <c r="G58" s="7"/>
      <c r="H58" s="34">
        <v>39983450</v>
      </c>
    </row>
    <row r="59" spans="1:9" s="2" customFormat="1" ht="21" customHeight="1" thickTop="1" x14ac:dyDescent="0.25">
      <c r="A59" s="35" t="s">
        <v>13</v>
      </c>
      <c r="B59" s="36"/>
      <c r="C59" s="35"/>
      <c r="D59" s="36"/>
      <c r="E59" s="9"/>
      <c r="F59" s="13"/>
      <c r="G59" s="13"/>
      <c r="H59" s="13"/>
    </row>
    <row r="60" spans="1:9" s="2" customFormat="1" ht="21" customHeight="1" x14ac:dyDescent="0.25">
      <c r="A60" s="33" t="s">
        <v>48</v>
      </c>
      <c r="B60" s="32">
        <v>19088429</v>
      </c>
      <c r="C60" s="33"/>
      <c r="D60" s="32">
        <v>19088429</v>
      </c>
      <c r="E60" s="9"/>
      <c r="F60" s="32">
        <v>19088429</v>
      </c>
      <c r="G60" s="7"/>
      <c r="H60" s="32">
        <v>19088429</v>
      </c>
    </row>
    <row r="61" spans="1:9" s="2" customFormat="1" ht="21" customHeight="1" x14ac:dyDescent="0.25">
      <c r="A61" s="37" t="s">
        <v>14</v>
      </c>
      <c r="B61" s="32">
        <v>56346232</v>
      </c>
      <c r="C61" s="37"/>
      <c r="D61" s="32">
        <v>56346232</v>
      </c>
      <c r="E61" s="9"/>
      <c r="F61" s="32">
        <v>56346232</v>
      </c>
      <c r="G61" s="7"/>
      <c r="H61" s="32">
        <v>56346232</v>
      </c>
    </row>
    <row r="62" spans="1:9" s="2" customFormat="1" ht="21" customHeight="1" x14ac:dyDescent="0.25">
      <c r="A62" s="37" t="s">
        <v>30</v>
      </c>
      <c r="B62" s="32">
        <v>42744897</v>
      </c>
      <c r="C62" s="37"/>
      <c r="D62" s="32">
        <v>44270288</v>
      </c>
      <c r="E62" s="7"/>
      <c r="F62" s="32">
        <v>48191008</v>
      </c>
      <c r="G62" s="13"/>
      <c r="H62" s="32">
        <v>45594835</v>
      </c>
    </row>
    <row r="63" spans="1:9" s="2" customFormat="1" ht="21" customHeight="1" x14ac:dyDescent="0.25">
      <c r="A63" s="22" t="s">
        <v>15</v>
      </c>
      <c r="B63" s="32"/>
      <c r="C63" s="22"/>
      <c r="D63" s="32"/>
      <c r="E63" s="7"/>
      <c r="F63" s="7"/>
      <c r="G63" s="7"/>
      <c r="H63" s="7"/>
    </row>
    <row r="64" spans="1:9" s="2" customFormat="1" ht="21" customHeight="1" x14ac:dyDescent="0.25">
      <c r="A64" s="24" t="s">
        <v>16</v>
      </c>
      <c r="B64" s="32"/>
      <c r="C64" s="24"/>
      <c r="D64" s="32"/>
      <c r="E64" s="7"/>
      <c r="F64" s="14"/>
      <c r="G64" s="14"/>
      <c r="H64" s="14"/>
    </row>
    <row r="65" spans="1:8" s="2" customFormat="1" ht="21" customHeight="1" x14ac:dyDescent="0.25">
      <c r="A65" s="33" t="s">
        <v>31</v>
      </c>
      <c r="B65" s="27">
        <v>29000000</v>
      </c>
      <c r="C65" s="25"/>
      <c r="D65" s="27">
        <v>28000000</v>
      </c>
      <c r="E65" s="7"/>
      <c r="F65" s="27">
        <v>29000000</v>
      </c>
      <c r="G65" s="7"/>
      <c r="H65" s="27">
        <v>28000000</v>
      </c>
    </row>
    <row r="66" spans="1:8" s="2" customFormat="1" ht="21" customHeight="1" x14ac:dyDescent="0.25">
      <c r="A66" s="33" t="s">
        <v>23</v>
      </c>
      <c r="B66" s="27">
        <v>131500000</v>
      </c>
      <c r="C66" s="25"/>
      <c r="D66" s="27">
        <v>126500000</v>
      </c>
      <c r="E66" s="9"/>
      <c r="F66" s="27">
        <v>131500000</v>
      </c>
      <c r="G66" s="7"/>
      <c r="H66" s="27">
        <v>126500000</v>
      </c>
    </row>
    <row r="67" spans="1:8" s="2" customFormat="1" ht="21" customHeight="1" x14ac:dyDescent="0.25">
      <c r="A67" s="24" t="s">
        <v>17</v>
      </c>
      <c r="B67" s="32">
        <v>270144128</v>
      </c>
      <c r="C67" s="24"/>
      <c r="D67" s="38">
        <v>254769825</v>
      </c>
      <c r="E67" s="7"/>
      <c r="F67" s="38">
        <v>241787439</v>
      </c>
      <c r="G67" s="7"/>
      <c r="H67" s="38">
        <v>228727512</v>
      </c>
    </row>
    <row r="68" spans="1:8" s="2" customFormat="1" ht="21" customHeight="1" x14ac:dyDescent="0.25">
      <c r="A68" s="24" t="s">
        <v>35</v>
      </c>
      <c r="B68" s="88">
        <f>SUM(B60:B67)</f>
        <v>548823686</v>
      </c>
      <c r="C68" s="24"/>
      <c r="D68" s="32">
        <f>SUM(D60:D67)</f>
        <v>528974774</v>
      </c>
      <c r="E68" s="7"/>
      <c r="F68" s="32">
        <f>SUM(F60:F67)</f>
        <v>525913108</v>
      </c>
      <c r="G68" s="7"/>
      <c r="H68" s="32">
        <f>SUM(H60:H67)</f>
        <v>504257008</v>
      </c>
    </row>
    <row r="69" spans="1:8" s="2" customFormat="1" ht="21" customHeight="1" x14ac:dyDescent="0.25">
      <c r="A69" s="22" t="s">
        <v>32</v>
      </c>
      <c r="B69" s="26">
        <v>1771488</v>
      </c>
      <c r="C69" s="22"/>
      <c r="D69" s="26">
        <v>1855259</v>
      </c>
      <c r="E69" s="7"/>
      <c r="F69" s="26">
        <v>0</v>
      </c>
      <c r="G69" s="7"/>
      <c r="H69" s="26">
        <v>0</v>
      </c>
    </row>
    <row r="70" spans="1:8" s="2" customFormat="1" ht="21" customHeight="1" x14ac:dyDescent="0.25">
      <c r="A70" s="24" t="s">
        <v>33</v>
      </c>
      <c r="B70" s="32">
        <f>SUM(B68:B69)</f>
        <v>550595174</v>
      </c>
      <c r="C70" s="24"/>
      <c r="D70" s="32">
        <f>SUM(D68:D69)</f>
        <v>530830033</v>
      </c>
      <c r="E70" s="7"/>
      <c r="F70" s="32">
        <f>SUM(F68:F69)</f>
        <v>525913108</v>
      </c>
      <c r="G70" s="7"/>
      <c r="H70" s="32">
        <f>SUM(H68:H69)</f>
        <v>504257008</v>
      </c>
    </row>
    <row r="71" spans="1:8" s="2" customFormat="1" ht="21" customHeight="1" thickBot="1" x14ac:dyDescent="0.3">
      <c r="A71" s="30" t="s">
        <v>34</v>
      </c>
      <c r="B71" s="10">
        <f>+B70+B52</f>
        <v>4475155077</v>
      </c>
      <c r="C71" s="30"/>
      <c r="D71" s="10">
        <f>+D70+D52</f>
        <v>4514484384</v>
      </c>
      <c r="E71" s="7"/>
      <c r="F71" s="10">
        <f>F52+F70</f>
        <v>3925982575</v>
      </c>
      <c r="G71" s="7"/>
      <c r="H71" s="10">
        <f>H52+H70</f>
        <v>3930605999</v>
      </c>
    </row>
    <row r="72" spans="1:8" s="2" customFormat="1" ht="21" customHeight="1" thickTop="1" x14ac:dyDescent="0.25">
      <c r="A72" s="22"/>
      <c r="B72" s="40"/>
      <c r="C72" s="40"/>
      <c r="D72" s="40"/>
      <c r="E72" s="40"/>
      <c r="F72" s="40"/>
      <c r="G72" s="40"/>
      <c r="H72" s="40"/>
    </row>
    <row r="73" spans="1:8" s="18" customFormat="1" ht="21" customHeight="1" x14ac:dyDescent="0.25">
      <c r="A73" s="1"/>
      <c r="B73" s="39"/>
      <c r="C73" s="1"/>
      <c r="D73" s="39"/>
      <c r="E73" s="1"/>
      <c r="F73" s="39"/>
      <c r="G73" s="1"/>
      <c r="H73" s="39"/>
    </row>
    <row r="74" spans="1:8" s="18" customFormat="1" ht="21" customHeight="1" x14ac:dyDescent="0.25">
      <c r="A74" s="1"/>
      <c r="B74" s="41"/>
      <c r="C74" s="1"/>
      <c r="D74" s="15"/>
      <c r="E74" s="1"/>
      <c r="F74" s="15"/>
      <c r="G74" s="1"/>
      <c r="H74" s="15"/>
    </row>
    <row r="75" spans="1:8" ht="21" customHeight="1" x14ac:dyDescent="0.25">
      <c r="B75" s="41"/>
      <c r="F75" s="15"/>
    </row>
    <row r="76" spans="1:8" ht="21" customHeight="1" x14ac:dyDescent="0.25">
      <c r="F76" s="15"/>
    </row>
    <row r="77" spans="1:8" ht="21" customHeight="1" x14ac:dyDescent="0.25">
      <c r="F77" s="15"/>
    </row>
  </sheetData>
  <sheetProtection algorithmName="SHA-512" hashValue="RWrKTUTfF41ffGugP9KtIWVtoptGapTCarbEN+vUHulsv9hse//T0+k9sNm1BJRdxBz2UNBbKzVhU6oBm5T0Hg==" saltValue="bzCvY0pJkt4VsoAZveN1uw==" spinCount="100000" sheet="1" objects="1" scenarios="1"/>
  <mergeCells count="4">
    <mergeCell ref="A2:H2"/>
    <mergeCell ref="A3:H3"/>
    <mergeCell ref="B7:E7"/>
    <mergeCell ref="F7:H7"/>
  </mergeCells>
  <printOptions horizontalCentered="1"/>
  <pageMargins left="0" right="0" top="0.98425196850393704" bottom="0.27559055118110237" header="0.27559055118110237" footer="0.11811023622047245"/>
  <pageSetup paperSize="9" scale="90" orientation="portrait" cellComments="asDisplayed" r:id="rId1"/>
  <headerFooter alignWithMargins="0">
    <oddHeader xml:space="preserve">&amp;R&amp;"Angsana New,Regular"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85635-94F1-4D0D-A110-89FD160347A6}">
  <dimension ref="A1:T77"/>
  <sheetViews>
    <sheetView zoomScaleNormal="100" workbookViewId="0">
      <pane xSplit="6" ySplit="8" topLeftCell="G9" activePane="bottomRight" state="frozen"/>
      <selection activeCell="K20" sqref="K20"/>
      <selection pane="topRight" activeCell="K20" sqref="K20"/>
      <selection pane="bottomLeft" activeCell="K20" sqref="K20"/>
      <selection pane="bottomRight" sqref="A1:Q1"/>
    </sheetView>
  </sheetViews>
  <sheetFormatPr defaultRowHeight="19" x14ac:dyDescent="0.25"/>
  <cols>
    <col min="1" max="5" width="1.7265625" style="51" customWidth="1"/>
    <col min="6" max="6" width="39.54296875" style="51" customWidth="1"/>
    <col min="7" max="7" width="13.1796875" style="84" customWidth="1"/>
    <col min="8" max="8" width="1" style="51" customWidth="1"/>
    <col min="9" max="9" width="13.1796875" style="84" customWidth="1"/>
    <col min="10" max="10" width="1" style="51" customWidth="1"/>
    <col min="11" max="11" width="13.1796875" style="51" customWidth="1"/>
    <col min="12" max="12" width="2.1796875" style="51" customWidth="1"/>
    <col min="13" max="13" width="13.1796875" style="84" customWidth="1"/>
    <col min="14" max="14" width="1" style="51" customWidth="1"/>
    <col min="15" max="15" width="13.1796875" style="84" customWidth="1"/>
    <col min="16" max="16" width="1" style="51" customWidth="1"/>
    <col min="17" max="17" width="13.1796875" style="51" customWidth="1"/>
    <col min="18" max="18" width="9.1796875" style="51"/>
    <col min="19" max="19" width="9.81640625" style="51" customWidth="1"/>
    <col min="20" max="20" width="9.81640625" style="51" bestFit="1" customWidth="1"/>
    <col min="21" max="256" width="9.1796875" style="51"/>
    <col min="257" max="261" width="1.7265625" style="51" customWidth="1"/>
    <col min="262" max="262" width="39.54296875" style="51" customWidth="1"/>
    <col min="263" max="263" width="13.1796875" style="51" customWidth="1"/>
    <col min="264" max="264" width="1" style="51" customWidth="1"/>
    <col min="265" max="265" width="13.1796875" style="51" customWidth="1"/>
    <col min="266" max="266" width="1" style="51" customWidth="1"/>
    <col min="267" max="267" width="13.1796875" style="51" customWidth="1"/>
    <col min="268" max="268" width="2.1796875" style="51" customWidth="1"/>
    <col min="269" max="269" width="13.1796875" style="51" customWidth="1"/>
    <col min="270" max="270" width="1" style="51" customWidth="1"/>
    <col min="271" max="271" width="13.1796875" style="51" customWidth="1"/>
    <col min="272" max="272" width="1" style="51" customWidth="1"/>
    <col min="273" max="273" width="13.1796875" style="51" customWidth="1"/>
    <col min="274" max="274" width="9.1796875" style="51"/>
    <col min="275" max="275" width="9.81640625" style="51" customWidth="1"/>
    <col min="276" max="276" width="9.81640625" style="51" bestFit="1" customWidth="1"/>
    <col min="277" max="512" width="9.1796875" style="51"/>
    <col min="513" max="517" width="1.7265625" style="51" customWidth="1"/>
    <col min="518" max="518" width="39.54296875" style="51" customWidth="1"/>
    <col min="519" max="519" width="13.1796875" style="51" customWidth="1"/>
    <col min="520" max="520" width="1" style="51" customWidth="1"/>
    <col min="521" max="521" width="13.1796875" style="51" customWidth="1"/>
    <col min="522" max="522" width="1" style="51" customWidth="1"/>
    <col min="523" max="523" width="13.1796875" style="51" customWidth="1"/>
    <col min="524" max="524" width="2.1796875" style="51" customWidth="1"/>
    <col min="525" max="525" width="13.1796875" style="51" customWidth="1"/>
    <col min="526" max="526" width="1" style="51" customWidth="1"/>
    <col min="527" max="527" width="13.1796875" style="51" customWidth="1"/>
    <col min="528" max="528" width="1" style="51" customWidth="1"/>
    <col min="529" max="529" width="13.1796875" style="51" customWidth="1"/>
    <col min="530" max="530" width="9.1796875" style="51"/>
    <col min="531" max="531" width="9.81640625" style="51" customWidth="1"/>
    <col min="532" max="532" width="9.81640625" style="51" bestFit="1" customWidth="1"/>
    <col min="533" max="768" width="9.1796875" style="51"/>
    <col min="769" max="773" width="1.7265625" style="51" customWidth="1"/>
    <col min="774" max="774" width="39.54296875" style="51" customWidth="1"/>
    <col min="775" max="775" width="13.1796875" style="51" customWidth="1"/>
    <col min="776" max="776" width="1" style="51" customWidth="1"/>
    <col min="777" max="777" width="13.1796875" style="51" customWidth="1"/>
    <col min="778" max="778" width="1" style="51" customWidth="1"/>
    <col min="779" max="779" width="13.1796875" style="51" customWidth="1"/>
    <col min="780" max="780" width="2.1796875" style="51" customWidth="1"/>
    <col min="781" max="781" width="13.1796875" style="51" customWidth="1"/>
    <col min="782" max="782" width="1" style="51" customWidth="1"/>
    <col min="783" max="783" width="13.1796875" style="51" customWidth="1"/>
    <col min="784" max="784" width="1" style="51" customWidth="1"/>
    <col min="785" max="785" width="13.1796875" style="51" customWidth="1"/>
    <col min="786" max="786" width="9.1796875" style="51"/>
    <col min="787" max="787" width="9.81640625" style="51" customWidth="1"/>
    <col min="788" max="788" width="9.81640625" style="51" bestFit="1" customWidth="1"/>
    <col min="789" max="1024" width="9.1796875" style="51"/>
    <col min="1025" max="1029" width="1.7265625" style="51" customWidth="1"/>
    <col min="1030" max="1030" width="39.54296875" style="51" customWidth="1"/>
    <col min="1031" max="1031" width="13.1796875" style="51" customWidth="1"/>
    <col min="1032" max="1032" width="1" style="51" customWidth="1"/>
    <col min="1033" max="1033" width="13.1796875" style="51" customWidth="1"/>
    <col min="1034" max="1034" width="1" style="51" customWidth="1"/>
    <col min="1035" max="1035" width="13.1796875" style="51" customWidth="1"/>
    <col min="1036" max="1036" width="2.1796875" style="51" customWidth="1"/>
    <col min="1037" max="1037" width="13.1796875" style="51" customWidth="1"/>
    <col min="1038" max="1038" width="1" style="51" customWidth="1"/>
    <col min="1039" max="1039" width="13.1796875" style="51" customWidth="1"/>
    <col min="1040" max="1040" width="1" style="51" customWidth="1"/>
    <col min="1041" max="1041" width="13.1796875" style="51" customWidth="1"/>
    <col min="1042" max="1042" width="9.1796875" style="51"/>
    <col min="1043" max="1043" width="9.81640625" style="51" customWidth="1"/>
    <col min="1044" max="1044" width="9.81640625" style="51" bestFit="1" customWidth="1"/>
    <col min="1045" max="1280" width="9.1796875" style="51"/>
    <col min="1281" max="1285" width="1.7265625" style="51" customWidth="1"/>
    <col min="1286" max="1286" width="39.54296875" style="51" customWidth="1"/>
    <col min="1287" max="1287" width="13.1796875" style="51" customWidth="1"/>
    <col min="1288" max="1288" width="1" style="51" customWidth="1"/>
    <col min="1289" max="1289" width="13.1796875" style="51" customWidth="1"/>
    <col min="1290" max="1290" width="1" style="51" customWidth="1"/>
    <col min="1291" max="1291" width="13.1796875" style="51" customWidth="1"/>
    <col min="1292" max="1292" width="2.1796875" style="51" customWidth="1"/>
    <col min="1293" max="1293" width="13.1796875" style="51" customWidth="1"/>
    <col min="1294" max="1294" width="1" style="51" customWidth="1"/>
    <col min="1295" max="1295" width="13.1796875" style="51" customWidth="1"/>
    <col min="1296" max="1296" width="1" style="51" customWidth="1"/>
    <col min="1297" max="1297" width="13.1796875" style="51" customWidth="1"/>
    <col min="1298" max="1298" width="9.1796875" style="51"/>
    <col min="1299" max="1299" width="9.81640625" style="51" customWidth="1"/>
    <col min="1300" max="1300" width="9.81640625" style="51" bestFit="1" customWidth="1"/>
    <col min="1301" max="1536" width="9.1796875" style="51"/>
    <col min="1537" max="1541" width="1.7265625" style="51" customWidth="1"/>
    <col min="1542" max="1542" width="39.54296875" style="51" customWidth="1"/>
    <col min="1543" max="1543" width="13.1796875" style="51" customWidth="1"/>
    <col min="1544" max="1544" width="1" style="51" customWidth="1"/>
    <col min="1545" max="1545" width="13.1796875" style="51" customWidth="1"/>
    <col min="1546" max="1546" width="1" style="51" customWidth="1"/>
    <col min="1547" max="1547" width="13.1796875" style="51" customWidth="1"/>
    <col min="1548" max="1548" width="2.1796875" style="51" customWidth="1"/>
    <col min="1549" max="1549" width="13.1796875" style="51" customWidth="1"/>
    <col min="1550" max="1550" width="1" style="51" customWidth="1"/>
    <col min="1551" max="1551" width="13.1796875" style="51" customWidth="1"/>
    <col min="1552" max="1552" width="1" style="51" customWidth="1"/>
    <col min="1553" max="1553" width="13.1796875" style="51" customWidth="1"/>
    <col min="1554" max="1554" width="9.1796875" style="51"/>
    <col min="1555" max="1555" width="9.81640625" style="51" customWidth="1"/>
    <col min="1556" max="1556" width="9.81640625" style="51" bestFit="1" customWidth="1"/>
    <col min="1557" max="1792" width="9.1796875" style="51"/>
    <col min="1793" max="1797" width="1.7265625" style="51" customWidth="1"/>
    <col min="1798" max="1798" width="39.54296875" style="51" customWidth="1"/>
    <col min="1799" max="1799" width="13.1796875" style="51" customWidth="1"/>
    <col min="1800" max="1800" width="1" style="51" customWidth="1"/>
    <col min="1801" max="1801" width="13.1796875" style="51" customWidth="1"/>
    <col min="1802" max="1802" width="1" style="51" customWidth="1"/>
    <col min="1803" max="1803" width="13.1796875" style="51" customWidth="1"/>
    <col min="1804" max="1804" width="2.1796875" style="51" customWidth="1"/>
    <col min="1805" max="1805" width="13.1796875" style="51" customWidth="1"/>
    <col min="1806" max="1806" width="1" style="51" customWidth="1"/>
    <col min="1807" max="1807" width="13.1796875" style="51" customWidth="1"/>
    <col min="1808" max="1808" width="1" style="51" customWidth="1"/>
    <col min="1809" max="1809" width="13.1796875" style="51" customWidth="1"/>
    <col min="1810" max="1810" width="9.1796875" style="51"/>
    <col min="1811" max="1811" width="9.81640625" style="51" customWidth="1"/>
    <col min="1812" max="1812" width="9.81640625" style="51" bestFit="1" customWidth="1"/>
    <col min="1813" max="2048" width="9.1796875" style="51"/>
    <col min="2049" max="2053" width="1.7265625" style="51" customWidth="1"/>
    <col min="2054" max="2054" width="39.54296875" style="51" customWidth="1"/>
    <col min="2055" max="2055" width="13.1796875" style="51" customWidth="1"/>
    <col min="2056" max="2056" width="1" style="51" customWidth="1"/>
    <col min="2057" max="2057" width="13.1796875" style="51" customWidth="1"/>
    <col min="2058" max="2058" width="1" style="51" customWidth="1"/>
    <col min="2059" max="2059" width="13.1796875" style="51" customWidth="1"/>
    <col min="2060" max="2060" width="2.1796875" style="51" customWidth="1"/>
    <col min="2061" max="2061" width="13.1796875" style="51" customWidth="1"/>
    <col min="2062" max="2062" width="1" style="51" customWidth="1"/>
    <col min="2063" max="2063" width="13.1796875" style="51" customWidth="1"/>
    <col min="2064" max="2064" width="1" style="51" customWidth="1"/>
    <col min="2065" max="2065" width="13.1796875" style="51" customWidth="1"/>
    <col min="2066" max="2066" width="9.1796875" style="51"/>
    <col min="2067" max="2067" width="9.81640625" style="51" customWidth="1"/>
    <col min="2068" max="2068" width="9.81640625" style="51" bestFit="1" customWidth="1"/>
    <col min="2069" max="2304" width="9.1796875" style="51"/>
    <col min="2305" max="2309" width="1.7265625" style="51" customWidth="1"/>
    <col min="2310" max="2310" width="39.54296875" style="51" customWidth="1"/>
    <col min="2311" max="2311" width="13.1796875" style="51" customWidth="1"/>
    <col min="2312" max="2312" width="1" style="51" customWidth="1"/>
    <col min="2313" max="2313" width="13.1796875" style="51" customWidth="1"/>
    <col min="2314" max="2314" width="1" style="51" customWidth="1"/>
    <col min="2315" max="2315" width="13.1796875" style="51" customWidth="1"/>
    <col min="2316" max="2316" width="2.1796875" style="51" customWidth="1"/>
    <col min="2317" max="2317" width="13.1796875" style="51" customWidth="1"/>
    <col min="2318" max="2318" width="1" style="51" customWidth="1"/>
    <col min="2319" max="2319" width="13.1796875" style="51" customWidth="1"/>
    <col min="2320" max="2320" width="1" style="51" customWidth="1"/>
    <col min="2321" max="2321" width="13.1796875" style="51" customWidth="1"/>
    <col min="2322" max="2322" width="9.1796875" style="51"/>
    <col min="2323" max="2323" width="9.81640625" style="51" customWidth="1"/>
    <col min="2324" max="2324" width="9.81640625" style="51" bestFit="1" customWidth="1"/>
    <col min="2325" max="2560" width="9.1796875" style="51"/>
    <col min="2561" max="2565" width="1.7265625" style="51" customWidth="1"/>
    <col min="2566" max="2566" width="39.54296875" style="51" customWidth="1"/>
    <col min="2567" max="2567" width="13.1796875" style="51" customWidth="1"/>
    <col min="2568" max="2568" width="1" style="51" customWidth="1"/>
    <col min="2569" max="2569" width="13.1796875" style="51" customWidth="1"/>
    <col min="2570" max="2570" width="1" style="51" customWidth="1"/>
    <col min="2571" max="2571" width="13.1796875" style="51" customWidth="1"/>
    <col min="2572" max="2572" width="2.1796875" style="51" customWidth="1"/>
    <col min="2573" max="2573" width="13.1796875" style="51" customWidth="1"/>
    <col min="2574" max="2574" width="1" style="51" customWidth="1"/>
    <col min="2575" max="2575" width="13.1796875" style="51" customWidth="1"/>
    <col min="2576" max="2576" width="1" style="51" customWidth="1"/>
    <col min="2577" max="2577" width="13.1796875" style="51" customWidth="1"/>
    <col min="2578" max="2578" width="9.1796875" style="51"/>
    <col min="2579" max="2579" width="9.81640625" style="51" customWidth="1"/>
    <col min="2580" max="2580" width="9.81640625" style="51" bestFit="1" customWidth="1"/>
    <col min="2581" max="2816" width="9.1796875" style="51"/>
    <col min="2817" max="2821" width="1.7265625" style="51" customWidth="1"/>
    <col min="2822" max="2822" width="39.54296875" style="51" customWidth="1"/>
    <col min="2823" max="2823" width="13.1796875" style="51" customWidth="1"/>
    <col min="2824" max="2824" width="1" style="51" customWidth="1"/>
    <col min="2825" max="2825" width="13.1796875" style="51" customWidth="1"/>
    <col min="2826" max="2826" width="1" style="51" customWidth="1"/>
    <col min="2827" max="2827" width="13.1796875" style="51" customWidth="1"/>
    <col min="2828" max="2828" width="2.1796875" style="51" customWidth="1"/>
    <col min="2829" max="2829" width="13.1796875" style="51" customWidth="1"/>
    <col min="2830" max="2830" width="1" style="51" customWidth="1"/>
    <col min="2831" max="2831" width="13.1796875" style="51" customWidth="1"/>
    <col min="2832" max="2832" width="1" style="51" customWidth="1"/>
    <col min="2833" max="2833" width="13.1796875" style="51" customWidth="1"/>
    <col min="2834" max="2834" width="9.1796875" style="51"/>
    <col min="2835" max="2835" width="9.81640625" style="51" customWidth="1"/>
    <col min="2836" max="2836" width="9.81640625" style="51" bestFit="1" customWidth="1"/>
    <col min="2837" max="3072" width="9.1796875" style="51"/>
    <col min="3073" max="3077" width="1.7265625" style="51" customWidth="1"/>
    <col min="3078" max="3078" width="39.54296875" style="51" customWidth="1"/>
    <col min="3079" max="3079" width="13.1796875" style="51" customWidth="1"/>
    <col min="3080" max="3080" width="1" style="51" customWidth="1"/>
    <col min="3081" max="3081" width="13.1796875" style="51" customWidth="1"/>
    <col min="3082" max="3082" width="1" style="51" customWidth="1"/>
    <col min="3083" max="3083" width="13.1796875" style="51" customWidth="1"/>
    <col min="3084" max="3084" width="2.1796875" style="51" customWidth="1"/>
    <col min="3085" max="3085" width="13.1796875" style="51" customWidth="1"/>
    <col min="3086" max="3086" width="1" style="51" customWidth="1"/>
    <col min="3087" max="3087" width="13.1796875" style="51" customWidth="1"/>
    <col min="3088" max="3088" width="1" style="51" customWidth="1"/>
    <col min="3089" max="3089" width="13.1796875" style="51" customWidth="1"/>
    <col min="3090" max="3090" width="9.1796875" style="51"/>
    <col min="3091" max="3091" width="9.81640625" style="51" customWidth="1"/>
    <col min="3092" max="3092" width="9.81640625" style="51" bestFit="1" customWidth="1"/>
    <col min="3093" max="3328" width="9.1796875" style="51"/>
    <col min="3329" max="3333" width="1.7265625" style="51" customWidth="1"/>
    <col min="3334" max="3334" width="39.54296875" style="51" customWidth="1"/>
    <col min="3335" max="3335" width="13.1796875" style="51" customWidth="1"/>
    <col min="3336" max="3336" width="1" style="51" customWidth="1"/>
    <col min="3337" max="3337" width="13.1796875" style="51" customWidth="1"/>
    <col min="3338" max="3338" width="1" style="51" customWidth="1"/>
    <col min="3339" max="3339" width="13.1796875" style="51" customWidth="1"/>
    <col min="3340" max="3340" width="2.1796875" style="51" customWidth="1"/>
    <col min="3341" max="3341" width="13.1796875" style="51" customWidth="1"/>
    <col min="3342" max="3342" width="1" style="51" customWidth="1"/>
    <col min="3343" max="3343" width="13.1796875" style="51" customWidth="1"/>
    <col min="3344" max="3344" width="1" style="51" customWidth="1"/>
    <col min="3345" max="3345" width="13.1796875" style="51" customWidth="1"/>
    <col min="3346" max="3346" width="9.1796875" style="51"/>
    <col min="3347" max="3347" width="9.81640625" style="51" customWidth="1"/>
    <col min="3348" max="3348" width="9.81640625" style="51" bestFit="1" customWidth="1"/>
    <col min="3349" max="3584" width="9.1796875" style="51"/>
    <col min="3585" max="3589" width="1.7265625" style="51" customWidth="1"/>
    <col min="3590" max="3590" width="39.54296875" style="51" customWidth="1"/>
    <col min="3591" max="3591" width="13.1796875" style="51" customWidth="1"/>
    <col min="3592" max="3592" width="1" style="51" customWidth="1"/>
    <col min="3593" max="3593" width="13.1796875" style="51" customWidth="1"/>
    <col min="3594" max="3594" width="1" style="51" customWidth="1"/>
    <col min="3595" max="3595" width="13.1796875" style="51" customWidth="1"/>
    <col min="3596" max="3596" width="2.1796875" style="51" customWidth="1"/>
    <col min="3597" max="3597" width="13.1796875" style="51" customWidth="1"/>
    <col min="3598" max="3598" width="1" style="51" customWidth="1"/>
    <col min="3599" max="3599" width="13.1796875" style="51" customWidth="1"/>
    <col min="3600" max="3600" width="1" style="51" customWidth="1"/>
    <col min="3601" max="3601" width="13.1796875" style="51" customWidth="1"/>
    <col min="3602" max="3602" width="9.1796875" style="51"/>
    <col min="3603" max="3603" width="9.81640625" style="51" customWidth="1"/>
    <col min="3604" max="3604" width="9.81640625" style="51" bestFit="1" customWidth="1"/>
    <col min="3605" max="3840" width="9.1796875" style="51"/>
    <col min="3841" max="3845" width="1.7265625" style="51" customWidth="1"/>
    <col min="3846" max="3846" width="39.54296875" style="51" customWidth="1"/>
    <col min="3847" max="3847" width="13.1796875" style="51" customWidth="1"/>
    <col min="3848" max="3848" width="1" style="51" customWidth="1"/>
    <col min="3849" max="3849" width="13.1796875" style="51" customWidth="1"/>
    <col min="3850" max="3850" width="1" style="51" customWidth="1"/>
    <col min="3851" max="3851" width="13.1796875" style="51" customWidth="1"/>
    <col min="3852" max="3852" width="2.1796875" style="51" customWidth="1"/>
    <col min="3853" max="3853" width="13.1796875" style="51" customWidth="1"/>
    <col min="3854" max="3854" width="1" style="51" customWidth="1"/>
    <col min="3855" max="3855" width="13.1796875" style="51" customWidth="1"/>
    <col min="3856" max="3856" width="1" style="51" customWidth="1"/>
    <col min="3857" max="3857" width="13.1796875" style="51" customWidth="1"/>
    <col min="3858" max="3858" width="9.1796875" style="51"/>
    <col min="3859" max="3859" width="9.81640625" style="51" customWidth="1"/>
    <col min="3860" max="3860" width="9.81640625" style="51" bestFit="1" customWidth="1"/>
    <col min="3861" max="4096" width="9.1796875" style="51"/>
    <col min="4097" max="4101" width="1.7265625" style="51" customWidth="1"/>
    <col min="4102" max="4102" width="39.54296875" style="51" customWidth="1"/>
    <col min="4103" max="4103" width="13.1796875" style="51" customWidth="1"/>
    <col min="4104" max="4104" width="1" style="51" customWidth="1"/>
    <col min="4105" max="4105" width="13.1796875" style="51" customWidth="1"/>
    <col min="4106" max="4106" width="1" style="51" customWidth="1"/>
    <col min="4107" max="4107" width="13.1796875" style="51" customWidth="1"/>
    <col min="4108" max="4108" width="2.1796875" style="51" customWidth="1"/>
    <col min="4109" max="4109" width="13.1796875" style="51" customWidth="1"/>
    <col min="4110" max="4110" width="1" style="51" customWidth="1"/>
    <col min="4111" max="4111" width="13.1796875" style="51" customWidth="1"/>
    <col min="4112" max="4112" width="1" style="51" customWidth="1"/>
    <col min="4113" max="4113" width="13.1796875" style="51" customWidth="1"/>
    <col min="4114" max="4114" width="9.1796875" style="51"/>
    <col min="4115" max="4115" width="9.81640625" style="51" customWidth="1"/>
    <col min="4116" max="4116" width="9.81640625" style="51" bestFit="1" customWidth="1"/>
    <col min="4117" max="4352" width="9.1796875" style="51"/>
    <col min="4353" max="4357" width="1.7265625" style="51" customWidth="1"/>
    <col min="4358" max="4358" width="39.54296875" style="51" customWidth="1"/>
    <col min="4359" max="4359" width="13.1796875" style="51" customWidth="1"/>
    <col min="4360" max="4360" width="1" style="51" customWidth="1"/>
    <col min="4361" max="4361" width="13.1796875" style="51" customWidth="1"/>
    <col min="4362" max="4362" width="1" style="51" customWidth="1"/>
    <col min="4363" max="4363" width="13.1796875" style="51" customWidth="1"/>
    <col min="4364" max="4364" width="2.1796875" style="51" customWidth="1"/>
    <col min="4365" max="4365" width="13.1796875" style="51" customWidth="1"/>
    <col min="4366" max="4366" width="1" style="51" customWidth="1"/>
    <col min="4367" max="4367" width="13.1796875" style="51" customWidth="1"/>
    <col min="4368" max="4368" width="1" style="51" customWidth="1"/>
    <col min="4369" max="4369" width="13.1796875" style="51" customWidth="1"/>
    <col min="4370" max="4370" width="9.1796875" style="51"/>
    <col min="4371" max="4371" width="9.81640625" style="51" customWidth="1"/>
    <col min="4372" max="4372" width="9.81640625" style="51" bestFit="1" customWidth="1"/>
    <col min="4373" max="4608" width="9.1796875" style="51"/>
    <col min="4609" max="4613" width="1.7265625" style="51" customWidth="1"/>
    <col min="4614" max="4614" width="39.54296875" style="51" customWidth="1"/>
    <col min="4615" max="4615" width="13.1796875" style="51" customWidth="1"/>
    <col min="4616" max="4616" width="1" style="51" customWidth="1"/>
    <col min="4617" max="4617" width="13.1796875" style="51" customWidth="1"/>
    <col min="4618" max="4618" width="1" style="51" customWidth="1"/>
    <col min="4619" max="4619" width="13.1796875" style="51" customWidth="1"/>
    <col min="4620" max="4620" width="2.1796875" style="51" customWidth="1"/>
    <col min="4621" max="4621" width="13.1796875" style="51" customWidth="1"/>
    <col min="4622" max="4622" width="1" style="51" customWidth="1"/>
    <col min="4623" max="4623" width="13.1796875" style="51" customWidth="1"/>
    <col min="4624" max="4624" width="1" style="51" customWidth="1"/>
    <col min="4625" max="4625" width="13.1796875" style="51" customWidth="1"/>
    <col min="4626" max="4626" width="9.1796875" style="51"/>
    <col min="4627" max="4627" width="9.81640625" style="51" customWidth="1"/>
    <col min="4628" max="4628" width="9.81640625" style="51" bestFit="1" customWidth="1"/>
    <col min="4629" max="4864" width="9.1796875" style="51"/>
    <col min="4865" max="4869" width="1.7265625" style="51" customWidth="1"/>
    <col min="4870" max="4870" width="39.54296875" style="51" customWidth="1"/>
    <col min="4871" max="4871" width="13.1796875" style="51" customWidth="1"/>
    <col min="4872" max="4872" width="1" style="51" customWidth="1"/>
    <col min="4873" max="4873" width="13.1796875" style="51" customWidth="1"/>
    <col min="4874" max="4874" width="1" style="51" customWidth="1"/>
    <col min="4875" max="4875" width="13.1796875" style="51" customWidth="1"/>
    <col min="4876" max="4876" width="2.1796875" style="51" customWidth="1"/>
    <col min="4877" max="4877" width="13.1796875" style="51" customWidth="1"/>
    <col min="4878" max="4878" width="1" style="51" customWidth="1"/>
    <col min="4879" max="4879" width="13.1796875" style="51" customWidth="1"/>
    <col min="4880" max="4880" width="1" style="51" customWidth="1"/>
    <col min="4881" max="4881" width="13.1796875" style="51" customWidth="1"/>
    <col min="4882" max="4882" width="9.1796875" style="51"/>
    <col min="4883" max="4883" width="9.81640625" style="51" customWidth="1"/>
    <col min="4884" max="4884" width="9.81640625" style="51" bestFit="1" customWidth="1"/>
    <col min="4885" max="5120" width="9.1796875" style="51"/>
    <col min="5121" max="5125" width="1.7265625" style="51" customWidth="1"/>
    <col min="5126" max="5126" width="39.54296875" style="51" customWidth="1"/>
    <col min="5127" max="5127" width="13.1796875" style="51" customWidth="1"/>
    <col min="5128" max="5128" width="1" style="51" customWidth="1"/>
    <col min="5129" max="5129" width="13.1796875" style="51" customWidth="1"/>
    <col min="5130" max="5130" width="1" style="51" customWidth="1"/>
    <col min="5131" max="5131" width="13.1796875" style="51" customWidth="1"/>
    <col min="5132" max="5132" width="2.1796875" style="51" customWidth="1"/>
    <col min="5133" max="5133" width="13.1796875" style="51" customWidth="1"/>
    <col min="5134" max="5134" width="1" style="51" customWidth="1"/>
    <col min="5135" max="5135" width="13.1796875" style="51" customWidth="1"/>
    <col min="5136" max="5136" width="1" style="51" customWidth="1"/>
    <col min="5137" max="5137" width="13.1796875" style="51" customWidth="1"/>
    <col min="5138" max="5138" width="9.1796875" style="51"/>
    <col min="5139" max="5139" width="9.81640625" style="51" customWidth="1"/>
    <col min="5140" max="5140" width="9.81640625" style="51" bestFit="1" customWidth="1"/>
    <col min="5141" max="5376" width="9.1796875" style="51"/>
    <col min="5377" max="5381" width="1.7265625" style="51" customWidth="1"/>
    <col min="5382" max="5382" width="39.54296875" style="51" customWidth="1"/>
    <col min="5383" max="5383" width="13.1796875" style="51" customWidth="1"/>
    <col min="5384" max="5384" width="1" style="51" customWidth="1"/>
    <col min="5385" max="5385" width="13.1796875" style="51" customWidth="1"/>
    <col min="5386" max="5386" width="1" style="51" customWidth="1"/>
    <col min="5387" max="5387" width="13.1796875" style="51" customWidth="1"/>
    <col min="5388" max="5388" width="2.1796875" style="51" customWidth="1"/>
    <col min="5389" max="5389" width="13.1796875" style="51" customWidth="1"/>
    <col min="5390" max="5390" width="1" style="51" customWidth="1"/>
    <col min="5391" max="5391" width="13.1796875" style="51" customWidth="1"/>
    <col min="5392" max="5392" width="1" style="51" customWidth="1"/>
    <col min="5393" max="5393" width="13.1796875" style="51" customWidth="1"/>
    <col min="5394" max="5394" width="9.1796875" style="51"/>
    <col min="5395" max="5395" width="9.81640625" style="51" customWidth="1"/>
    <col min="5396" max="5396" width="9.81640625" style="51" bestFit="1" customWidth="1"/>
    <col min="5397" max="5632" width="9.1796875" style="51"/>
    <col min="5633" max="5637" width="1.7265625" style="51" customWidth="1"/>
    <col min="5638" max="5638" width="39.54296875" style="51" customWidth="1"/>
    <col min="5639" max="5639" width="13.1796875" style="51" customWidth="1"/>
    <col min="5640" max="5640" width="1" style="51" customWidth="1"/>
    <col min="5641" max="5641" width="13.1796875" style="51" customWidth="1"/>
    <col min="5642" max="5642" width="1" style="51" customWidth="1"/>
    <col min="5643" max="5643" width="13.1796875" style="51" customWidth="1"/>
    <col min="5644" max="5644" width="2.1796875" style="51" customWidth="1"/>
    <col min="5645" max="5645" width="13.1796875" style="51" customWidth="1"/>
    <col min="5646" max="5646" width="1" style="51" customWidth="1"/>
    <col min="5647" max="5647" width="13.1796875" style="51" customWidth="1"/>
    <col min="5648" max="5648" width="1" style="51" customWidth="1"/>
    <col min="5649" max="5649" width="13.1796875" style="51" customWidth="1"/>
    <col min="5650" max="5650" width="9.1796875" style="51"/>
    <col min="5651" max="5651" width="9.81640625" style="51" customWidth="1"/>
    <col min="5652" max="5652" width="9.81640625" style="51" bestFit="1" customWidth="1"/>
    <col min="5653" max="5888" width="9.1796875" style="51"/>
    <col min="5889" max="5893" width="1.7265625" style="51" customWidth="1"/>
    <col min="5894" max="5894" width="39.54296875" style="51" customWidth="1"/>
    <col min="5895" max="5895" width="13.1796875" style="51" customWidth="1"/>
    <col min="5896" max="5896" width="1" style="51" customWidth="1"/>
    <col min="5897" max="5897" width="13.1796875" style="51" customWidth="1"/>
    <col min="5898" max="5898" width="1" style="51" customWidth="1"/>
    <col min="5899" max="5899" width="13.1796875" style="51" customWidth="1"/>
    <col min="5900" max="5900" width="2.1796875" style="51" customWidth="1"/>
    <col min="5901" max="5901" width="13.1796875" style="51" customWidth="1"/>
    <col min="5902" max="5902" width="1" style="51" customWidth="1"/>
    <col min="5903" max="5903" width="13.1796875" style="51" customWidth="1"/>
    <col min="5904" max="5904" width="1" style="51" customWidth="1"/>
    <col min="5905" max="5905" width="13.1796875" style="51" customWidth="1"/>
    <col min="5906" max="5906" width="9.1796875" style="51"/>
    <col min="5907" max="5907" width="9.81640625" style="51" customWidth="1"/>
    <col min="5908" max="5908" width="9.81640625" style="51" bestFit="1" customWidth="1"/>
    <col min="5909" max="6144" width="9.1796875" style="51"/>
    <col min="6145" max="6149" width="1.7265625" style="51" customWidth="1"/>
    <col min="6150" max="6150" width="39.54296875" style="51" customWidth="1"/>
    <col min="6151" max="6151" width="13.1796875" style="51" customWidth="1"/>
    <col min="6152" max="6152" width="1" style="51" customWidth="1"/>
    <col min="6153" max="6153" width="13.1796875" style="51" customWidth="1"/>
    <col min="6154" max="6154" width="1" style="51" customWidth="1"/>
    <col min="6155" max="6155" width="13.1796875" style="51" customWidth="1"/>
    <col min="6156" max="6156" width="2.1796875" style="51" customWidth="1"/>
    <col min="6157" max="6157" width="13.1796875" style="51" customWidth="1"/>
    <col min="6158" max="6158" width="1" style="51" customWidth="1"/>
    <col min="6159" max="6159" width="13.1796875" style="51" customWidth="1"/>
    <col min="6160" max="6160" width="1" style="51" customWidth="1"/>
    <col min="6161" max="6161" width="13.1796875" style="51" customWidth="1"/>
    <col min="6162" max="6162" width="9.1796875" style="51"/>
    <col min="6163" max="6163" width="9.81640625" style="51" customWidth="1"/>
    <col min="6164" max="6164" width="9.81640625" style="51" bestFit="1" customWidth="1"/>
    <col min="6165" max="6400" width="9.1796875" style="51"/>
    <col min="6401" max="6405" width="1.7265625" style="51" customWidth="1"/>
    <col min="6406" max="6406" width="39.54296875" style="51" customWidth="1"/>
    <col min="6407" max="6407" width="13.1796875" style="51" customWidth="1"/>
    <col min="6408" max="6408" width="1" style="51" customWidth="1"/>
    <col min="6409" max="6409" width="13.1796875" style="51" customWidth="1"/>
    <col min="6410" max="6410" width="1" style="51" customWidth="1"/>
    <col min="6411" max="6411" width="13.1796875" style="51" customWidth="1"/>
    <col min="6412" max="6412" width="2.1796875" style="51" customWidth="1"/>
    <col min="6413" max="6413" width="13.1796875" style="51" customWidth="1"/>
    <col min="6414" max="6414" width="1" style="51" customWidth="1"/>
    <col min="6415" max="6415" width="13.1796875" style="51" customWidth="1"/>
    <col min="6416" max="6416" width="1" style="51" customWidth="1"/>
    <col min="6417" max="6417" width="13.1796875" style="51" customWidth="1"/>
    <col min="6418" max="6418" width="9.1796875" style="51"/>
    <col min="6419" max="6419" width="9.81640625" style="51" customWidth="1"/>
    <col min="6420" max="6420" width="9.81640625" style="51" bestFit="1" customWidth="1"/>
    <col min="6421" max="6656" width="9.1796875" style="51"/>
    <col min="6657" max="6661" width="1.7265625" style="51" customWidth="1"/>
    <col min="6662" max="6662" width="39.54296875" style="51" customWidth="1"/>
    <col min="6663" max="6663" width="13.1796875" style="51" customWidth="1"/>
    <col min="6664" max="6664" width="1" style="51" customWidth="1"/>
    <col min="6665" max="6665" width="13.1796875" style="51" customWidth="1"/>
    <col min="6666" max="6666" width="1" style="51" customWidth="1"/>
    <col min="6667" max="6667" width="13.1796875" style="51" customWidth="1"/>
    <col min="6668" max="6668" width="2.1796875" style="51" customWidth="1"/>
    <col min="6669" max="6669" width="13.1796875" style="51" customWidth="1"/>
    <col min="6670" max="6670" width="1" style="51" customWidth="1"/>
    <col min="6671" max="6671" width="13.1796875" style="51" customWidth="1"/>
    <col min="6672" max="6672" width="1" style="51" customWidth="1"/>
    <col min="6673" max="6673" width="13.1796875" style="51" customWidth="1"/>
    <col min="6674" max="6674" width="9.1796875" style="51"/>
    <col min="6675" max="6675" width="9.81640625" style="51" customWidth="1"/>
    <col min="6676" max="6676" width="9.81640625" style="51" bestFit="1" customWidth="1"/>
    <col min="6677" max="6912" width="9.1796875" style="51"/>
    <col min="6913" max="6917" width="1.7265625" style="51" customWidth="1"/>
    <col min="6918" max="6918" width="39.54296875" style="51" customWidth="1"/>
    <col min="6919" max="6919" width="13.1796875" style="51" customWidth="1"/>
    <col min="6920" max="6920" width="1" style="51" customWidth="1"/>
    <col min="6921" max="6921" width="13.1796875" style="51" customWidth="1"/>
    <col min="6922" max="6922" width="1" style="51" customWidth="1"/>
    <col min="6923" max="6923" width="13.1796875" style="51" customWidth="1"/>
    <col min="6924" max="6924" width="2.1796875" style="51" customWidth="1"/>
    <col min="6925" max="6925" width="13.1796875" style="51" customWidth="1"/>
    <col min="6926" max="6926" width="1" style="51" customWidth="1"/>
    <col min="6927" max="6927" width="13.1796875" style="51" customWidth="1"/>
    <col min="6928" max="6928" width="1" style="51" customWidth="1"/>
    <col min="6929" max="6929" width="13.1796875" style="51" customWidth="1"/>
    <col min="6930" max="6930" width="9.1796875" style="51"/>
    <col min="6931" max="6931" width="9.81640625" style="51" customWidth="1"/>
    <col min="6932" max="6932" width="9.81640625" style="51" bestFit="1" customWidth="1"/>
    <col min="6933" max="7168" width="9.1796875" style="51"/>
    <col min="7169" max="7173" width="1.7265625" style="51" customWidth="1"/>
    <col min="7174" max="7174" width="39.54296875" style="51" customWidth="1"/>
    <col min="7175" max="7175" width="13.1796875" style="51" customWidth="1"/>
    <col min="7176" max="7176" width="1" style="51" customWidth="1"/>
    <col min="7177" max="7177" width="13.1796875" style="51" customWidth="1"/>
    <col min="7178" max="7178" width="1" style="51" customWidth="1"/>
    <col min="7179" max="7179" width="13.1796875" style="51" customWidth="1"/>
    <col min="7180" max="7180" width="2.1796875" style="51" customWidth="1"/>
    <col min="7181" max="7181" width="13.1796875" style="51" customWidth="1"/>
    <col min="7182" max="7182" width="1" style="51" customWidth="1"/>
    <col min="7183" max="7183" width="13.1796875" style="51" customWidth="1"/>
    <col min="7184" max="7184" width="1" style="51" customWidth="1"/>
    <col min="7185" max="7185" width="13.1796875" style="51" customWidth="1"/>
    <col min="7186" max="7186" width="9.1796875" style="51"/>
    <col min="7187" max="7187" width="9.81640625" style="51" customWidth="1"/>
    <col min="7188" max="7188" width="9.81640625" style="51" bestFit="1" customWidth="1"/>
    <col min="7189" max="7424" width="9.1796875" style="51"/>
    <col min="7425" max="7429" width="1.7265625" style="51" customWidth="1"/>
    <col min="7430" max="7430" width="39.54296875" style="51" customWidth="1"/>
    <col min="7431" max="7431" width="13.1796875" style="51" customWidth="1"/>
    <col min="7432" max="7432" width="1" style="51" customWidth="1"/>
    <col min="7433" max="7433" width="13.1796875" style="51" customWidth="1"/>
    <col min="7434" max="7434" width="1" style="51" customWidth="1"/>
    <col min="7435" max="7435" width="13.1796875" style="51" customWidth="1"/>
    <col min="7436" max="7436" width="2.1796875" style="51" customWidth="1"/>
    <col min="7437" max="7437" width="13.1796875" style="51" customWidth="1"/>
    <col min="7438" max="7438" width="1" style="51" customWidth="1"/>
    <col min="7439" max="7439" width="13.1796875" style="51" customWidth="1"/>
    <col min="7440" max="7440" width="1" style="51" customWidth="1"/>
    <col min="7441" max="7441" width="13.1796875" style="51" customWidth="1"/>
    <col min="7442" max="7442" width="9.1796875" style="51"/>
    <col min="7443" max="7443" width="9.81640625" style="51" customWidth="1"/>
    <col min="7444" max="7444" width="9.81640625" style="51" bestFit="1" customWidth="1"/>
    <col min="7445" max="7680" width="9.1796875" style="51"/>
    <col min="7681" max="7685" width="1.7265625" style="51" customWidth="1"/>
    <col min="7686" max="7686" width="39.54296875" style="51" customWidth="1"/>
    <col min="7687" max="7687" width="13.1796875" style="51" customWidth="1"/>
    <col min="7688" max="7688" width="1" style="51" customWidth="1"/>
    <col min="7689" max="7689" width="13.1796875" style="51" customWidth="1"/>
    <col min="7690" max="7690" width="1" style="51" customWidth="1"/>
    <col min="7691" max="7691" width="13.1796875" style="51" customWidth="1"/>
    <col min="7692" max="7692" width="2.1796875" style="51" customWidth="1"/>
    <col min="7693" max="7693" width="13.1796875" style="51" customWidth="1"/>
    <col min="7694" max="7694" width="1" style="51" customWidth="1"/>
    <col min="7695" max="7695" width="13.1796875" style="51" customWidth="1"/>
    <col min="7696" max="7696" width="1" style="51" customWidth="1"/>
    <col min="7697" max="7697" width="13.1796875" style="51" customWidth="1"/>
    <col min="7698" max="7698" width="9.1796875" style="51"/>
    <col min="7699" max="7699" width="9.81640625" style="51" customWidth="1"/>
    <col min="7700" max="7700" width="9.81640625" style="51" bestFit="1" customWidth="1"/>
    <col min="7701" max="7936" width="9.1796875" style="51"/>
    <col min="7937" max="7941" width="1.7265625" style="51" customWidth="1"/>
    <col min="7942" max="7942" width="39.54296875" style="51" customWidth="1"/>
    <col min="7943" max="7943" width="13.1796875" style="51" customWidth="1"/>
    <col min="7944" max="7944" width="1" style="51" customWidth="1"/>
    <col min="7945" max="7945" width="13.1796875" style="51" customWidth="1"/>
    <col min="7946" max="7946" width="1" style="51" customWidth="1"/>
    <col min="7947" max="7947" width="13.1796875" style="51" customWidth="1"/>
    <col min="7948" max="7948" width="2.1796875" style="51" customWidth="1"/>
    <col min="7949" max="7949" width="13.1796875" style="51" customWidth="1"/>
    <col min="7950" max="7950" width="1" style="51" customWidth="1"/>
    <col min="7951" max="7951" width="13.1796875" style="51" customWidth="1"/>
    <col min="7952" max="7952" width="1" style="51" customWidth="1"/>
    <col min="7953" max="7953" width="13.1796875" style="51" customWidth="1"/>
    <col min="7954" max="7954" width="9.1796875" style="51"/>
    <col min="7955" max="7955" width="9.81640625" style="51" customWidth="1"/>
    <col min="7956" max="7956" width="9.81640625" style="51" bestFit="1" customWidth="1"/>
    <col min="7957" max="8192" width="9.1796875" style="51"/>
    <col min="8193" max="8197" width="1.7265625" style="51" customWidth="1"/>
    <col min="8198" max="8198" width="39.54296875" style="51" customWidth="1"/>
    <col min="8199" max="8199" width="13.1796875" style="51" customWidth="1"/>
    <col min="8200" max="8200" width="1" style="51" customWidth="1"/>
    <col min="8201" max="8201" width="13.1796875" style="51" customWidth="1"/>
    <col min="8202" max="8202" width="1" style="51" customWidth="1"/>
    <col min="8203" max="8203" width="13.1796875" style="51" customWidth="1"/>
    <col min="8204" max="8204" width="2.1796875" style="51" customWidth="1"/>
    <col min="8205" max="8205" width="13.1796875" style="51" customWidth="1"/>
    <col min="8206" max="8206" width="1" style="51" customWidth="1"/>
    <col min="8207" max="8207" width="13.1796875" style="51" customWidth="1"/>
    <col min="8208" max="8208" width="1" style="51" customWidth="1"/>
    <col min="8209" max="8209" width="13.1796875" style="51" customWidth="1"/>
    <col min="8210" max="8210" width="9.1796875" style="51"/>
    <col min="8211" max="8211" width="9.81640625" style="51" customWidth="1"/>
    <col min="8212" max="8212" width="9.81640625" style="51" bestFit="1" customWidth="1"/>
    <col min="8213" max="8448" width="9.1796875" style="51"/>
    <col min="8449" max="8453" width="1.7265625" style="51" customWidth="1"/>
    <col min="8454" max="8454" width="39.54296875" style="51" customWidth="1"/>
    <col min="8455" max="8455" width="13.1796875" style="51" customWidth="1"/>
    <col min="8456" max="8456" width="1" style="51" customWidth="1"/>
    <col min="8457" max="8457" width="13.1796875" style="51" customWidth="1"/>
    <col min="8458" max="8458" width="1" style="51" customWidth="1"/>
    <col min="8459" max="8459" width="13.1796875" style="51" customWidth="1"/>
    <col min="8460" max="8460" width="2.1796875" style="51" customWidth="1"/>
    <col min="8461" max="8461" width="13.1796875" style="51" customWidth="1"/>
    <col min="8462" max="8462" width="1" style="51" customWidth="1"/>
    <col min="8463" max="8463" width="13.1796875" style="51" customWidth="1"/>
    <col min="8464" max="8464" width="1" style="51" customWidth="1"/>
    <col min="8465" max="8465" width="13.1796875" style="51" customWidth="1"/>
    <col min="8466" max="8466" width="9.1796875" style="51"/>
    <col min="8467" max="8467" width="9.81640625" style="51" customWidth="1"/>
    <col min="8468" max="8468" width="9.81640625" style="51" bestFit="1" customWidth="1"/>
    <col min="8469" max="8704" width="9.1796875" style="51"/>
    <col min="8705" max="8709" width="1.7265625" style="51" customWidth="1"/>
    <col min="8710" max="8710" width="39.54296875" style="51" customWidth="1"/>
    <col min="8711" max="8711" width="13.1796875" style="51" customWidth="1"/>
    <col min="8712" max="8712" width="1" style="51" customWidth="1"/>
    <col min="8713" max="8713" width="13.1796875" style="51" customWidth="1"/>
    <col min="8714" max="8714" width="1" style="51" customWidth="1"/>
    <col min="8715" max="8715" width="13.1796875" style="51" customWidth="1"/>
    <col min="8716" max="8716" width="2.1796875" style="51" customWidth="1"/>
    <col min="8717" max="8717" width="13.1796875" style="51" customWidth="1"/>
    <col min="8718" max="8718" width="1" style="51" customWidth="1"/>
    <col min="8719" max="8719" width="13.1796875" style="51" customWidth="1"/>
    <col min="8720" max="8720" width="1" style="51" customWidth="1"/>
    <col min="8721" max="8721" width="13.1796875" style="51" customWidth="1"/>
    <col min="8722" max="8722" width="9.1796875" style="51"/>
    <col min="8723" max="8723" width="9.81640625" style="51" customWidth="1"/>
    <col min="8724" max="8724" width="9.81640625" style="51" bestFit="1" customWidth="1"/>
    <col min="8725" max="8960" width="9.1796875" style="51"/>
    <col min="8961" max="8965" width="1.7265625" style="51" customWidth="1"/>
    <col min="8966" max="8966" width="39.54296875" style="51" customWidth="1"/>
    <col min="8967" max="8967" width="13.1796875" style="51" customWidth="1"/>
    <col min="8968" max="8968" width="1" style="51" customWidth="1"/>
    <col min="8969" max="8969" width="13.1796875" style="51" customWidth="1"/>
    <col min="8970" max="8970" width="1" style="51" customWidth="1"/>
    <col min="8971" max="8971" width="13.1796875" style="51" customWidth="1"/>
    <col min="8972" max="8972" width="2.1796875" style="51" customWidth="1"/>
    <col min="8973" max="8973" width="13.1796875" style="51" customWidth="1"/>
    <col min="8974" max="8974" width="1" style="51" customWidth="1"/>
    <col min="8975" max="8975" width="13.1796875" style="51" customWidth="1"/>
    <col min="8976" max="8976" width="1" style="51" customWidth="1"/>
    <col min="8977" max="8977" width="13.1796875" style="51" customWidth="1"/>
    <col min="8978" max="8978" width="9.1796875" style="51"/>
    <col min="8979" max="8979" width="9.81640625" style="51" customWidth="1"/>
    <col min="8980" max="8980" width="9.81640625" style="51" bestFit="1" customWidth="1"/>
    <col min="8981" max="9216" width="9.1796875" style="51"/>
    <col min="9217" max="9221" width="1.7265625" style="51" customWidth="1"/>
    <col min="9222" max="9222" width="39.54296875" style="51" customWidth="1"/>
    <col min="9223" max="9223" width="13.1796875" style="51" customWidth="1"/>
    <col min="9224" max="9224" width="1" style="51" customWidth="1"/>
    <col min="9225" max="9225" width="13.1796875" style="51" customWidth="1"/>
    <col min="9226" max="9226" width="1" style="51" customWidth="1"/>
    <col min="9227" max="9227" width="13.1796875" style="51" customWidth="1"/>
    <col min="9228" max="9228" width="2.1796875" style="51" customWidth="1"/>
    <col min="9229" max="9229" width="13.1796875" style="51" customWidth="1"/>
    <col min="9230" max="9230" width="1" style="51" customWidth="1"/>
    <col min="9231" max="9231" width="13.1796875" style="51" customWidth="1"/>
    <col min="9232" max="9232" width="1" style="51" customWidth="1"/>
    <col min="9233" max="9233" width="13.1796875" style="51" customWidth="1"/>
    <col min="9234" max="9234" width="9.1796875" style="51"/>
    <col min="9235" max="9235" width="9.81640625" style="51" customWidth="1"/>
    <col min="9236" max="9236" width="9.81640625" style="51" bestFit="1" customWidth="1"/>
    <col min="9237" max="9472" width="9.1796875" style="51"/>
    <col min="9473" max="9477" width="1.7265625" style="51" customWidth="1"/>
    <col min="9478" max="9478" width="39.54296875" style="51" customWidth="1"/>
    <col min="9479" max="9479" width="13.1796875" style="51" customWidth="1"/>
    <col min="9480" max="9480" width="1" style="51" customWidth="1"/>
    <col min="9481" max="9481" width="13.1796875" style="51" customWidth="1"/>
    <col min="9482" max="9482" width="1" style="51" customWidth="1"/>
    <col min="9483" max="9483" width="13.1796875" style="51" customWidth="1"/>
    <col min="9484" max="9484" width="2.1796875" style="51" customWidth="1"/>
    <col min="9485" max="9485" width="13.1796875" style="51" customWidth="1"/>
    <col min="9486" max="9486" width="1" style="51" customWidth="1"/>
    <col min="9487" max="9487" width="13.1796875" style="51" customWidth="1"/>
    <col min="9488" max="9488" width="1" style="51" customWidth="1"/>
    <col min="9489" max="9489" width="13.1796875" style="51" customWidth="1"/>
    <col min="9490" max="9490" width="9.1796875" style="51"/>
    <col min="9491" max="9491" width="9.81640625" style="51" customWidth="1"/>
    <col min="9492" max="9492" width="9.81640625" style="51" bestFit="1" customWidth="1"/>
    <col min="9493" max="9728" width="9.1796875" style="51"/>
    <col min="9729" max="9733" width="1.7265625" style="51" customWidth="1"/>
    <col min="9734" max="9734" width="39.54296875" style="51" customWidth="1"/>
    <col min="9735" max="9735" width="13.1796875" style="51" customWidth="1"/>
    <col min="9736" max="9736" width="1" style="51" customWidth="1"/>
    <col min="9737" max="9737" width="13.1796875" style="51" customWidth="1"/>
    <col min="9738" max="9738" width="1" style="51" customWidth="1"/>
    <col min="9739" max="9739" width="13.1796875" style="51" customWidth="1"/>
    <col min="9740" max="9740" width="2.1796875" style="51" customWidth="1"/>
    <col min="9741" max="9741" width="13.1796875" style="51" customWidth="1"/>
    <col min="9742" max="9742" width="1" style="51" customWidth="1"/>
    <col min="9743" max="9743" width="13.1796875" style="51" customWidth="1"/>
    <col min="9744" max="9744" width="1" style="51" customWidth="1"/>
    <col min="9745" max="9745" width="13.1796875" style="51" customWidth="1"/>
    <col min="9746" max="9746" width="9.1796875" style="51"/>
    <col min="9747" max="9747" width="9.81640625" style="51" customWidth="1"/>
    <col min="9748" max="9748" width="9.81640625" style="51" bestFit="1" customWidth="1"/>
    <col min="9749" max="9984" width="9.1796875" style="51"/>
    <col min="9985" max="9989" width="1.7265625" style="51" customWidth="1"/>
    <col min="9990" max="9990" width="39.54296875" style="51" customWidth="1"/>
    <col min="9991" max="9991" width="13.1796875" style="51" customWidth="1"/>
    <col min="9992" max="9992" width="1" style="51" customWidth="1"/>
    <col min="9993" max="9993" width="13.1796875" style="51" customWidth="1"/>
    <col min="9994" max="9994" width="1" style="51" customWidth="1"/>
    <col min="9995" max="9995" width="13.1796875" style="51" customWidth="1"/>
    <col min="9996" max="9996" width="2.1796875" style="51" customWidth="1"/>
    <col min="9997" max="9997" width="13.1796875" style="51" customWidth="1"/>
    <col min="9998" max="9998" width="1" style="51" customWidth="1"/>
    <col min="9999" max="9999" width="13.1796875" style="51" customWidth="1"/>
    <col min="10000" max="10000" width="1" style="51" customWidth="1"/>
    <col min="10001" max="10001" width="13.1796875" style="51" customWidth="1"/>
    <col min="10002" max="10002" width="9.1796875" style="51"/>
    <col min="10003" max="10003" width="9.81640625" style="51" customWidth="1"/>
    <col min="10004" max="10004" width="9.81640625" style="51" bestFit="1" customWidth="1"/>
    <col min="10005" max="10240" width="9.1796875" style="51"/>
    <col min="10241" max="10245" width="1.7265625" style="51" customWidth="1"/>
    <col min="10246" max="10246" width="39.54296875" style="51" customWidth="1"/>
    <col min="10247" max="10247" width="13.1796875" style="51" customWidth="1"/>
    <col min="10248" max="10248" width="1" style="51" customWidth="1"/>
    <col min="10249" max="10249" width="13.1796875" style="51" customWidth="1"/>
    <col min="10250" max="10250" width="1" style="51" customWidth="1"/>
    <col min="10251" max="10251" width="13.1796875" style="51" customWidth="1"/>
    <col min="10252" max="10252" width="2.1796875" style="51" customWidth="1"/>
    <col min="10253" max="10253" width="13.1796875" style="51" customWidth="1"/>
    <col min="10254" max="10254" width="1" style="51" customWidth="1"/>
    <col min="10255" max="10255" width="13.1796875" style="51" customWidth="1"/>
    <col min="10256" max="10256" width="1" style="51" customWidth="1"/>
    <col min="10257" max="10257" width="13.1796875" style="51" customWidth="1"/>
    <col min="10258" max="10258" width="9.1796875" style="51"/>
    <col min="10259" max="10259" width="9.81640625" style="51" customWidth="1"/>
    <col min="10260" max="10260" width="9.81640625" style="51" bestFit="1" customWidth="1"/>
    <col min="10261" max="10496" width="9.1796875" style="51"/>
    <col min="10497" max="10501" width="1.7265625" style="51" customWidth="1"/>
    <col min="10502" max="10502" width="39.54296875" style="51" customWidth="1"/>
    <col min="10503" max="10503" width="13.1796875" style="51" customWidth="1"/>
    <col min="10504" max="10504" width="1" style="51" customWidth="1"/>
    <col min="10505" max="10505" width="13.1796875" style="51" customWidth="1"/>
    <col min="10506" max="10506" width="1" style="51" customWidth="1"/>
    <col min="10507" max="10507" width="13.1796875" style="51" customWidth="1"/>
    <col min="10508" max="10508" width="2.1796875" style="51" customWidth="1"/>
    <col min="10509" max="10509" width="13.1796875" style="51" customWidth="1"/>
    <col min="10510" max="10510" width="1" style="51" customWidth="1"/>
    <col min="10511" max="10511" width="13.1796875" style="51" customWidth="1"/>
    <col min="10512" max="10512" width="1" style="51" customWidth="1"/>
    <col min="10513" max="10513" width="13.1796875" style="51" customWidth="1"/>
    <col min="10514" max="10514" width="9.1796875" style="51"/>
    <col min="10515" max="10515" width="9.81640625" style="51" customWidth="1"/>
    <col min="10516" max="10516" width="9.81640625" style="51" bestFit="1" customWidth="1"/>
    <col min="10517" max="10752" width="9.1796875" style="51"/>
    <col min="10753" max="10757" width="1.7265625" style="51" customWidth="1"/>
    <col min="10758" max="10758" width="39.54296875" style="51" customWidth="1"/>
    <col min="10759" max="10759" width="13.1796875" style="51" customWidth="1"/>
    <col min="10760" max="10760" width="1" style="51" customWidth="1"/>
    <col min="10761" max="10761" width="13.1796875" style="51" customWidth="1"/>
    <col min="10762" max="10762" width="1" style="51" customWidth="1"/>
    <col min="10763" max="10763" width="13.1796875" style="51" customWidth="1"/>
    <col min="10764" max="10764" width="2.1796875" style="51" customWidth="1"/>
    <col min="10765" max="10765" width="13.1796875" style="51" customWidth="1"/>
    <col min="10766" max="10766" width="1" style="51" customWidth="1"/>
    <col min="10767" max="10767" width="13.1796875" style="51" customWidth="1"/>
    <col min="10768" max="10768" width="1" style="51" customWidth="1"/>
    <col min="10769" max="10769" width="13.1796875" style="51" customWidth="1"/>
    <col min="10770" max="10770" width="9.1796875" style="51"/>
    <col min="10771" max="10771" width="9.81640625" style="51" customWidth="1"/>
    <col min="10772" max="10772" width="9.81640625" style="51" bestFit="1" customWidth="1"/>
    <col min="10773" max="11008" width="9.1796875" style="51"/>
    <col min="11009" max="11013" width="1.7265625" style="51" customWidth="1"/>
    <col min="11014" max="11014" width="39.54296875" style="51" customWidth="1"/>
    <col min="11015" max="11015" width="13.1796875" style="51" customWidth="1"/>
    <col min="11016" max="11016" width="1" style="51" customWidth="1"/>
    <col min="11017" max="11017" width="13.1796875" style="51" customWidth="1"/>
    <col min="11018" max="11018" width="1" style="51" customWidth="1"/>
    <col min="11019" max="11019" width="13.1796875" style="51" customWidth="1"/>
    <col min="11020" max="11020" width="2.1796875" style="51" customWidth="1"/>
    <col min="11021" max="11021" width="13.1796875" style="51" customWidth="1"/>
    <col min="11022" max="11022" width="1" style="51" customWidth="1"/>
    <col min="11023" max="11023" width="13.1796875" style="51" customWidth="1"/>
    <col min="11024" max="11024" width="1" style="51" customWidth="1"/>
    <col min="11025" max="11025" width="13.1796875" style="51" customWidth="1"/>
    <col min="11026" max="11026" width="9.1796875" style="51"/>
    <col min="11027" max="11027" width="9.81640625" style="51" customWidth="1"/>
    <col min="11028" max="11028" width="9.81640625" style="51" bestFit="1" customWidth="1"/>
    <col min="11029" max="11264" width="9.1796875" style="51"/>
    <col min="11265" max="11269" width="1.7265625" style="51" customWidth="1"/>
    <col min="11270" max="11270" width="39.54296875" style="51" customWidth="1"/>
    <col min="11271" max="11271" width="13.1796875" style="51" customWidth="1"/>
    <col min="11272" max="11272" width="1" style="51" customWidth="1"/>
    <col min="11273" max="11273" width="13.1796875" style="51" customWidth="1"/>
    <col min="11274" max="11274" width="1" style="51" customWidth="1"/>
    <col min="11275" max="11275" width="13.1796875" style="51" customWidth="1"/>
    <col min="11276" max="11276" width="2.1796875" style="51" customWidth="1"/>
    <col min="11277" max="11277" width="13.1796875" style="51" customWidth="1"/>
    <col min="11278" max="11278" width="1" style="51" customWidth="1"/>
    <col min="11279" max="11279" width="13.1796875" style="51" customWidth="1"/>
    <col min="11280" max="11280" width="1" style="51" customWidth="1"/>
    <col min="11281" max="11281" width="13.1796875" style="51" customWidth="1"/>
    <col min="11282" max="11282" width="9.1796875" style="51"/>
    <col min="11283" max="11283" width="9.81640625" style="51" customWidth="1"/>
    <col min="11284" max="11284" width="9.81640625" style="51" bestFit="1" customWidth="1"/>
    <col min="11285" max="11520" width="9.1796875" style="51"/>
    <col min="11521" max="11525" width="1.7265625" style="51" customWidth="1"/>
    <col min="11526" max="11526" width="39.54296875" style="51" customWidth="1"/>
    <col min="11527" max="11527" width="13.1796875" style="51" customWidth="1"/>
    <col min="11528" max="11528" width="1" style="51" customWidth="1"/>
    <col min="11529" max="11529" width="13.1796875" style="51" customWidth="1"/>
    <col min="11530" max="11530" width="1" style="51" customWidth="1"/>
    <col min="11531" max="11531" width="13.1796875" style="51" customWidth="1"/>
    <col min="11532" max="11532" width="2.1796875" style="51" customWidth="1"/>
    <col min="11533" max="11533" width="13.1796875" style="51" customWidth="1"/>
    <col min="11534" max="11534" width="1" style="51" customWidth="1"/>
    <col min="11535" max="11535" width="13.1796875" style="51" customWidth="1"/>
    <col min="11536" max="11536" width="1" style="51" customWidth="1"/>
    <col min="11537" max="11537" width="13.1796875" style="51" customWidth="1"/>
    <col min="11538" max="11538" width="9.1796875" style="51"/>
    <col min="11539" max="11539" width="9.81640625" style="51" customWidth="1"/>
    <col min="11540" max="11540" width="9.81640625" style="51" bestFit="1" customWidth="1"/>
    <col min="11541" max="11776" width="9.1796875" style="51"/>
    <col min="11777" max="11781" width="1.7265625" style="51" customWidth="1"/>
    <col min="11782" max="11782" width="39.54296875" style="51" customWidth="1"/>
    <col min="11783" max="11783" width="13.1796875" style="51" customWidth="1"/>
    <col min="11784" max="11784" width="1" style="51" customWidth="1"/>
    <col min="11785" max="11785" width="13.1796875" style="51" customWidth="1"/>
    <col min="11786" max="11786" width="1" style="51" customWidth="1"/>
    <col min="11787" max="11787" width="13.1796875" style="51" customWidth="1"/>
    <col min="11788" max="11788" width="2.1796875" style="51" customWidth="1"/>
    <col min="11789" max="11789" width="13.1796875" style="51" customWidth="1"/>
    <col min="11790" max="11790" width="1" style="51" customWidth="1"/>
    <col min="11791" max="11791" width="13.1796875" style="51" customWidth="1"/>
    <col min="11792" max="11792" width="1" style="51" customWidth="1"/>
    <col min="11793" max="11793" width="13.1796875" style="51" customWidth="1"/>
    <col min="11794" max="11794" width="9.1796875" style="51"/>
    <col min="11795" max="11795" width="9.81640625" style="51" customWidth="1"/>
    <col min="11796" max="11796" width="9.81640625" style="51" bestFit="1" customWidth="1"/>
    <col min="11797" max="12032" width="9.1796875" style="51"/>
    <col min="12033" max="12037" width="1.7265625" style="51" customWidth="1"/>
    <col min="12038" max="12038" width="39.54296875" style="51" customWidth="1"/>
    <col min="12039" max="12039" width="13.1796875" style="51" customWidth="1"/>
    <col min="12040" max="12040" width="1" style="51" customWidth="1"/>
    <col min="12041" max="12041" width="13.1796875" style="51" customWidth="1"/>
    <col min="12042" max="12042" width="1" style="51" customWidth="1"/>
    <col min="12043" max="12043" width="13.1796875" style="51" customWidth="1"/>
    <col min="12044" max="12044" width="2.1796875" style="51" customWidth="1"/>
    <col min="12045" max="12045" width="13.1796875" style="51" customWidth="1"/>
    <col min="12046" max="12046" width="1" style="51" customWidth="1"/>
    <col min="12047" max="12047" width="13.1796875" style="51" customWidth="1"/>
    <col min="12048" max="12048" width="1" style="51" customWidth="1"/>
    <col min="12049" max="12049" width="13.1796875" style="51" customWidth="1"/>
    <col min="12050" max="12050" width="9.1796875" style="51"/>
    <col min="12051" max="12051" width="9.81640625" style="51" customWidth="1"/>
    <col min="12052" max="12052" width="9.81640625" style="51" bestFit="1" customWidth="1"/>
    <col min="12053" max="12288" width="9.1796875" style="51"/>
    <col min="12289" max="12293" width="1.7265625" style="51" customWidth="1"/>
    <col min="12294" max="12294" width="39.54296875" style="51" customWidth="1"/>
    <col min="12295" max="12295" width="13.1796875" style="51" customWidth="1"/>
    <col min="12296" max="12296" width="1" style="51" customWidth="1"/>
    <col min="12297" max="12297" width="13.1796875" style="51" customWidth="1"/>
    <col min="12298" max="12298" width="1" style="51" customWidth="1"/>
    <col min="12299" max="12299" width="13.1796875" style="51" customWidth="1"/>
    <col min="12300" max="12300" width="2.1796875" style="51" customWidth="1"/>
    <col min="12301" max="12301" width="13.1796875" style="51" customWidth="1"/>
    <col min="12302" max="12302" width="1" style="51" customWidth="1"/>
    <col min="12303" max="12303" width="13.1796875" style="51" customWidth="1"/>
    <col min="12304" max="12304" width="1" style="51" customWidth="1"/>
    <col min="12305" max="12305" width="13.1796875" style="51" customWidth="1"/>
    <col min="12306" max="12306" width="9.1796875" style="51"/>
    <col min="12307" max="12307" width="9.81640625" style="51" customWidth="1"/>
    <col min="12308" max="12308" width="9.81640625" style="51" bestFit="1" customWidth="1"/>
    <col min="12309" max="12544" width="9.1796875" style="51"/>
    <col min="12545" max="12549" width="1.7265625" style="51" customWidth="1"/>
    <col min="12550" max="12550" width="39.54296875" style="51" customWidth="1"/>
    <col min="12551" max="12551" width="13.1796875" style="51" customWidth="1"/>
    <col min="12552" max="12552" width="1" style="51" customWidth="1"/>
    <col min="12553" max="12553" width="13.1796875" style="51" customWidth="1"/>
    <col min="12554" max="12554" width="1" style="51" customWidth="1"/>
    <col min="12555" max="12555" width="13.1796875" style="51" customWidth="1"/>
    <col min="12556" max="12556" width="2.1796875" style="51" customWidth="1"/>
    <col min="12557" max="12557" width="13.1796875" style="51" customWidth="1"/>
    <col min="12558" max="12558" width="1" style="51" customWidth="1"/>
    <col min="12559" max="12559" width="13.1796875" style="51" customWidth="1"/>
    <col min="12560" max="12560" width="1" style="51" customWidth="1"/>
    <col min="12561" max="12561" width="13.1796875" style="51" customWidth="1"/>
    <col min="12562" max="12562" width="9.1796875" style="51"/>
    <col min="12563" max="12563" width="9.81640625" style="51" customWidth="1"/>
    <col min="12564" max="12564" width="9.81640625" style="51" bestFit="1" customWidth="1"/>
    <col min="12565" max="12800" width="9.1796875" style="51"/>
    <col min="12801" max="12805" width="1.7265625" style="51" customWidth="1"/>
    <col min="12806" max="12806" width="39.54296875" style="51" customWidth="1"/>
    <col min="12807" max="12807" width="13.1796875" style="51" customWidth="1"/>
    <col min="12808" max="12808" width="1" style="51" customWidth="1"/>
    <col min="12809" max="12809" width="13.1796875" style="51" customWidth="1"/>
    <col min="12810" max="12810" width="1" style="51" customWidth="1"/>
    <col min="12811" max="12811" width="13.1796875" style="51" customWidth="1"/>
    <col min="12812" max="12812" width="2.1796875" style="51" customWidth="1"/>
    <col min="12813" max="12813" width="13.1796875" style="51" customWidth="1"/>
    <col min="12814" max="12814" width="1" style="51" customWidth="1"/>
    <col min="12815" max="12815" width="13.1796875" style="51" customWidth="1"/>
    <col min="12816" max="12816" width="1" style="51" customWidth="1"/>
    <col min="12817" max="12817" width="13.1796875" style="51" customWidth="1"/>
    <col min="12818" max="12818" width="9.1796875" style="51"/>
    <col min="12819" max="12819" width="9.81640625" style="51" customWidth="1"/>
    <col min="12820" max="12820" width="9.81640625" style="51" bestFit="1" customWidth="1"/>
    <col min="12821" max="13056" width="9.1796875" style="51"/>
    <col min="13057" max="13061" width="1.7265625" style="51" customWidth="1"/>
    <col min="13062" max="13062" width="39.54296875" style="51" customWidth="1"/>
    <col min="13063" max="13063" width="13.1796875" style="51" customWidth="1"/>
    <col min="13064" max="13064" width="1" style="51" customWidth="1"/>
    <col min="13065" max="13065" width="13.1796875" style="51" customWidth="1"/>
    <col min="13066" max="13066" width="1" style="51" customWidth="1"/>
    <col min="13067" max="13067" width="13.1796875" style="51" customWidth="1"/>
    <col min="13068" max="13068" width="2.1796875" style="51" customWidth="1"/>
    <col min="13069" max="13069" width="13.1796875" style="51" customWidth="1"/>
    <col min="13070" max="13070" width="1" style="51" customWidth="1"/>
    <col min="13071" max="13071" width="13.1796875" style="51" customWidth="1"/>
    <col min="13072" max="13072" width="1" style="51" customWidth="1"/>
    <col min="13073" max="13073" width="13.1796875" style="51" customWidth="1"/>
    <col min="13074" max="13074" width="9.1796875" style="51"/>
    <col min="13075" max="13075" width="9.81640625" style="51" customWidth="1"/>
    <col min="13076" max="13076" width="9.81640625" style="51" bestFit="1" customWidth="1"/>
    <col min="13077" max="13312" width="9.1796875" style="51"/>
    <col min="13313" max="13317" width="1.7265625" style="51" customWidth="1"/>
    <col min="13318" max="13318" width="39.54296875" style="51" customWidth="1"/>
    <col min="13319" max="13319" width="13.1796875" style="51" customWidth="1"/>
    <col min="13320" max="13320" width="1" style="51" customWidth="1"/>
    <col min="13321" max="13321" width="13.1796875" style="51" customWidth="1"/>
    <col min="13322" max="13322" width="1" style="51" customWidth="1"/>
    <col min="13323" max="13323" width="13.1796875" style="51" customWidth="1"/>
    <col min="13324" max="13324" width="2.1796875" style="51" customWidth="1"/>
    <col min="13325" max="13325" width="13.1796875" style="51" customWidth="1"/>
    <col min="13326" max="13326" width="1" style="51" customWidth="1"/>
    <col min="13327" max="13327" width="13.1796875" style="51" customWidth="1"/>
    <col min="13328" max="13328" width="1" style="51" customWidth="1"/>
    <col min="13329" max="13329" width="13.1796875" style="51" customWidth="1"/>
    <col min="13330" max="13330" width="9.1796875" style="51"/>
    <col min="13331" max="13331" width="9.81640625" style="51" customWidth="1"/>
    <col min="13332" max="13332" width="9.81640625" style="51" bestFit="1" customWidth="1"/>
    <col min="13333" max="13568" width="9.1796875" style="51"/>
    <col min="13569" max="13573" width="1.7265625" style="51" customWidth="1"/>
    <col min="13574" max="13574" width="39.54296875" style="51" customWidth="1"/>
    <col min="13575" max="13575" width="13.1796875" style="51" customWidth="1"/>
    <col min="13576" max="13576" width="1" style="51" customWidth="1"/>
    <col min="13577" max="13577" width="13.1796875" style="51" customWidth="1"/>
    <col min="13578" max="13578" width="1" style="51" customWidth="1"/>
    <col min="13579" max="13579" width="13.1796875" style="51" customWidth="1"/>
    <col min="13580" max="13580" width="2.1796875" style="51" customWidth="1"/>
    <col min="13581" max="13581" width="13.1796875" style="51" customWidth="1"/>
    <col min="13582" max="13582" width="1" style="51" customWidth="1"/>
    <col min="13583" max="13583" width="13.1796875" style="51" customWidth="1"/>
    <col min="13584" max="13584" width="1" style="51" customWidth="1"/>
    <col min="13585" max="13585" width="13.1796875" style="51" customWidth="1"/>
    <col min="13586" max="13586" width="9.1796875" style="51"/>
    <col min="13587" max="13587" width="9.81640625" style="51" customWidth="1"/>
    <col min="13588" max="13588" width="9.81640625" style="51" bestFit="1" customWidth="1"/>
    <col min="13589" max="13824" width="9.1796875" style="51"/>
    <col min="13825" max="13829" width="1.7265625" style="51" customWidth="1"/>
    <col min="13830" max="13830" width="39.54296875" style="51" customWidth="1"/>
    <col min="13831" max="13831" width="13.1796875" style="51" customWidth="1"/>
    <col min="13832" max="13832" width="1" style="51" customWidth="1"/>
    <col min="13833" max="13833" width="13.1796875" style="51" customWidth="1"/>
    <col min="13834" max="13834" width="1" style="51" customWidth="1"/>
    <col min="13835" max="13835" width="13.1796875" style="51" customWidth="1"/>
    <col min="13836" max="13836" width="2.1796875" style="51" customWidth="1"/>
    <col min="13837" max="13837" width="13.1796875" style="51" customWidth="1"/>
    <col min="13838" max="13838" width="1" style="51" customWidth="1"/>
    <col min="13839" max="13839" width="13.1796875" style="51" customWidth="1"/>
    <col min="13840" max="13840" width="1" style="51" customWidth="1"/>
    <col min="13841" max="13841" width="13.1796875" style="51" customWidth="1"/>
    <col min="13842" max="13842" width="9.1796875" style="51"/>
    <col min="13843" max="13843" width="9.81640625" style="51" customWidth="1"/>
    <col min="13844" max="13844" width="9.81640625" style="51" bestFit="1" customWidth="1"/>
    <col min="13845" max="14080" width="9.1796875" style="51"/>
    <col min="14081" max="14085" width="1.7265625" style="51" customWidth="1"/>
    <col min="14086" max="14086" width="39.54296875" style="51" customWidth="1"/>
    <col min="14087" max="14087" width="13.1796875" style="51" customWidth="1"/>
    <col min="14088" max="14088" width="1" style="51" customWidth="1"/>
    <col min="14089" max="14089" width="13.1796875" style="51" customWidth="1"/>
    <col min="14090" max="14090" width="1" style="51" customWidth="1"/>
    <col min="14091" max="14091" width="13.1796875" style="51" customWidth="1"/>
    <col min="14092" max="14092" width="2.1796875" style="51" customWidth="1"/>
    <col min="14093" max="14093" width="13.1796875" style="51" customWidth="1"/>
    <col min="14094" max="14094" width="1" style="51" customWidth="1"/>
    <col min="14095" max="14095" width="13.1796875" style="51" customWidth="1"/>
    <col min="14096" max="14096" width="1" style="51" customWidth="1"/>
    <col min="14097" max="14097" width="13.1796875" style="51" customWidth="1"/>
    <col min="14098" max="14098" width="9.1796875" style="51"/>
    <col min="14099" max="14099" width="9.81640625" style="51" customWidth="1"/>
    <col min="14100" max="14100" width="9.81640625" style="51" bestFit="1" customWidth="1"/>
    <col min="14101" max="14336" width="9.1796875" style="51"/>
    <col min="14337" max="14341" width="1.7265625" style="51" customWidth="1"/>
    <col min="14342" max="14342" width="39.54296875" style="51" customWidth="1"/>
    <col min="14343" max="14343" width="13.1796875" style="51" customWidth="1"/>
    <col min="14344" max="14344" width="1" style="51" customWidth="1"/>
    <col min="14345" max="14345" width="13.1796875" style="51" customWidth="1"/>
    <col min="14346" max="14346" width="1" style="51" customWidth="1"/>
    <col min="14347" max="14347" width="13.1796875" style="51" customWidth="1"/>
    <col min="14348" max="14348" width="2.1796875" style="51" customWidth="1"/>
    <col min="14349" max="14349" width="13.1796875" style="51" customWidth="1"/>
    <col min="14350" max="14350" width="1" style="51" customWidth="1"/>
    <col min="14351" max="14351" width="13.1796875" style="51" customWidth="1"/>
    <col min="14352" max="14352" width="1" style="51" customWidth="1"/>
    <col min="14353" max="14353" width="13.1796875" style="51" customWidth="1"/>
    <col min="14354" max="14354" width="9.1796875" style="51"/>
    <col min="14355" max="14355" width="9.81640625" style="51" customWidth="1"/>
    <col min="14356" max="14356" width="9.81640625" style="51" bestFit="1" customWidth="1"/>
    <col min="14357" max="14592" width="9.1796875" style="51"/>
    <col min="14593" max="14597" width="1.7265625" style="51" customWidth="1"/>
    <col min="14598" max="14598" width="39.54296875" style="51" customWidth="1"/>
    <col min="14599" max="14599" width="13.1796875" style="51" customWidth="1"/>
    <col min="14600" max="14600" width="1" style="51" customWidth="1"/>
    <col min="14601" max="14601" width="13.1796875" style="51" customWidth="1"/>
    <col min="14602" max="14602" width="1" style="51" customWidth="1"/>
    <col min="14603" max="14603" width="13.1796875" style="51" customWidth="1"/>
    <col min="14604" max="14604" width="2.1796875" style="51" customWidth="1"/>
    <col min="14605" max="14605" width="13.1796875" style="51" customWidth="1"/>
    <col min="14606" max="14606" width="1" style="51" customWidth="1"/>
    <col min="14607" max="14607" width="13.1796875" style="51" customWidth="1"/>
    <col min="14608" max="14608" width="1" style="51" customWidth="1"/>
    <col min="14609" max="14609" width="13.1796875" style="51" customWidth="1"/>
    <col min="14610" max="14610" width="9.1796875" style="51"/>
    <col min="14611" max="14611" width="9.81640625" style="51" customWidth="1"/>
    <col min="14612" max="14612" width="9.81640625" style="51" bestFit="1" customWidth="1"/>
    <col min="14613" max="14848" width="9.1796875" style="51"/>
    <col min="14849" max="14853" width="1.7265625" style="51" customWidth="1"/>
    <col min="14854" max="14854" width="39.54296875" style="51" customWidth="1"/>
    <col min="14855" max="14855" width="13.1796875" style="51" customWidth="1"/>
    <col min="14856" max="14856" width="1" style="51" customWidth="1"/>
    <col min="14857" max="14857" width="13.1796875" style="51" customWidth="1"/>
    <col min="14858" max="14858" width="1" style="51" customWidth="1"/>
    <col min="14859" max="14859" width="13.1796875" style="51" customWidth="1"/>
    <col min="14860" max="14860" width="2.1796875" style="51" customWidth="1"/>
    <col min="14861" max="14861" width="13.1796875" style="51" customWidth="1"/>
    <col min="14862" max="14862" width="1" style="51" customWidth="1"/>
    <col min="14863" max="14863" width="13.1796875" style="51" customWidth="1"/>
    <col min="14864" max="14864" width="1" style="51" customWidth="1"/>
    <col min="14865" max="14865" width="13.1796875" style="51" customWidth="1"/>
    <col min="14866" max="14866" width="9.1796875" style="51"/>
    <col min="14867" max="14867" width="9.81640625" style="51" customWidth="1"/>
    <col min="14868" max="14868" width="9.81640625" style="51" bestFit="1" customWidth="1"/>
    <col min="14869" max="15104" width="9.1796875" style="51"/>
    <col min="15105" max="15109" width="1.7265625" style="51" customWidth="1"/>
    <col min="15110" max="15110" width="39.54296875" style="51" customWidth="1"/>
    <col min="15111" max="15111" width="13.1796875" style="51" customWidth="1"/>
    <col min="15112" max="15112" width="1" style="51" customWidth="1"/>
    <col min="15113" max="15113" width="13.1796875" style="51" customWidth="1"/>
    <col min="15114" max="15114" width="1" style="51" customWidth="1"/>
    <col min="15115" max="15115" width="13.1796875" style="51" customWidth="1"/>
    <col min="15116" max="15116" width="2.1796875" style="51" customWidth="1"/>
    <col min="15117" max="15117" width="13.1796875" style="51" customWidth="1"/>
    <col min="15118" max="15118" width="1" style="51" customWidth="1"/>
    <col min="15119" max="15119" width="13.1796875" style="51" customWidth="1"/>
    <col min="15120" max="15120" width="1" style="51" customWidth="1"/>
    <col min="15121" max="15121" width="13.1796875" style="51" customWidth="1"/>
    <col min="15122" max="15122" width="9.1796875" style="51"/>
    <col min="15123" max="15123" width="9.81640625" style="51" customWidth="1"/>
    <col min="15124" max="15124" width="9.81640625" style="51" bestFit="1" customWidth="1"/>
    <col min="15125" max="15360" width="9.1796875" style="51"/>
    <col min="15361" max="15365" width="1.7265625" style="51" customWidth="1"/>
    <col min="15366" max="15366" width="39.54296875" style="51" customWidth="1"/>
    <col min="15367" max="15367" width="13.1796875" style="51" customWidth="1"/>
    <col min="15368" max="15368" width="1" style="51" customWidth="1"/>
    <col min="15369" max="15369" width="13.1796875" style="51" customWidth="1"/>
    <col min="15370" max="15370" width="1" style="51" customWidth="1"/>
    <col min="15371" max="15371" width="13.1796875" style="51" customWidth="1"/>
    <col min="15372" max="15372" width="2.1796875" style="51" customWidth="1"/>
    <col min="15373" max="15373" width="13.1796875" style="51" customWidth="1"/>
    <col min="15374" max="15374" width="1" style="51" customWidth="1"/>
    <col min="15375" max="15375" width="13.1796875" style="51" customWidth="1"/>
    <col min="15376" max="15376" width="1" style="51" customWidth="1"/>
    <col min="15377" max="15377" width="13.1796875" style="51" customWidth="1"/>
    <col min="15378" max="15378" width="9.1796875" style="51"/>
    <col min="15379" max="15379" width="9.81640625" style="51" customWidth="1"/>
    <col min="15380" max="15380" width="9.81640625" style="51" bestFit="1" customWidth="1"/>
    <col min="15381" max="15616" width="9.1796875" style="51"/>
    <col min="15617" max="15621" width="1.7265625" style="51" customWidth="1"/>
    <col min="15622" max="15622" width="39.54296875" style="51" customWidth="1"/>
    <col min="15623" max="15623" width="13.1796875" style="51" customWidth="1"/>
    <col min="15624" max="15624" width="1" style="51" customWidth="1"/>
    <col min="15625" max="15625" width="13.1796875" style="51" customWidth="1"/>
    <col min="15626" max="15626" width="1" style="51" customWidth="1"/>
    <col min="15627" max="15627" width="13.1796875" style="51" customWidth="1"/>
    <col min="15628" max="15628" width="2.1796875" style="51" customWidth="1"/>
    <col min="15629" max="15629" width="13.1796875" style="51" customWidth="1"/>
    <col min="15630" max="15630" width="1" style="51" customWidth="1"/>
    <col min="15631" max="15631" width="13.1796875" style="51" customWidth="1"/>
    <col min="15632" max="15632" width="1" style="51" customWidth="1"/>
    <col min="15633" max="15633" width="13.1796875" style="51" customWidth="1"/>
    <col min="15634" max="15634" width="9.1796875" style="51"/>
    <col min="15635" max="15635" width="9.81640625" style="51" customWidth="1"/>
    <col min="15636" max="15636" width="9.81640625" style="51" bestFit="1" customWidth="1"/>
    <col min="15637" max="15872" width="9.1796875" style="51"/>
    <col min="15873" max="15877" width="1.7265625" style="51" customWidth="1"/>
    <col min="15878" max="15878" width="39.54296875" style="51" customWidth="1"/>
    <col min="15879" max="15879" width="13.1796875" style="51" customWidth="1"/>
    <col min="15880" max="15880" width="1" style="51" customWidth="1"/>
    <col min="15881" max="15881" width="13.1796875" style="51" customWidth="1"/>
    <col min="15882" max="15882" width="1" style="51" customWidth="1"/>
    <col min="15883" max="15883" width="13.1796875" style="51" customWidth="1"/>
    <col min="15884" max="15884" width="2.1796875" style="51" customWidth="1"/>
    <col min="15885" max="15885" width="13.1796875" style="51" customWidth="1"/>
    <col min="15886" max="15886" width="1" style="51" customWidth="1"/>
    <col min="15887" max="15887" width="13.1796875" style="51" customWidth="1"/>
    <col min="15888" max="15888" width="1" style="51" customWidth="1"/>
    <col min="15889" max="15889" width="13.1796875" style="51" customWidth="1"/>
    <col min="15890" max="15890" width="9.1796875" style="51"/>
    <col min="15891" max="15891" width="9.81640625" style="51" customWidth="1"/>
    <col min="15892" max="15892" width="9.81640625" style="51" bestFit="1" customWidth="1"/>
    <col min="15893" max="16128" width="9.1796875" style="51"/>
    <col min="16129" max="16133" width="1.7265625" style="51" customWidth="1"/>
    <col min="16134" max="16134" width="39.54296875" style="51" customWidth="1"/>
    <col min="16135" max="16135" width="13.1796875" style="51" customWidth="1"/>
    <col min="16136" max="16136" width="1" style="51" customWidth="1"/>
    <col min="16137" max="16137" width="13.1796875" style="51" customWidth="1"/>
    <col min="16138" max="16138" width="1" style="51" customWidth="1"/>
    <col min="16139" max="16139" width="13.1796875" style="51" customWidth="1"/>
    <col min="16140" max="16140" width="2.1796875" style="51" customWidth="1"/>
    <col min="16141" max="16141" width="13.1796875" style="51" customWidth="1"/>
    <col min="16142" max="16142" width="1" style="51" customWidth="1"/>
    <col min="16143" max="16143" width="13.1796875" style="51" customWidth="1"/>
    <col min="16144" max="16144" width="1" style="51" customWidth="1"/>
    <col min="16145" max="16145" width="13.1796875" style="51" customWidth="1"/>
    <col min="16146" max="16146" width="9.1796875" style="51"/>
    <col min="16147" max="16147" width="9.81640625" style="51" customWidth="1"/>
    <col min="16148" max="16148" width="9.81640625" style="51" bestFit="1" customWidth="1"/>
    <col min="16149" max="16384" width="9.1796875" style="51"/>
  </cols>
  <sheetData>
    <row r="1" spans="1:20" ht="18" customHeight="1" x14ac:dyDescent="0.6">
      <c r="A1" s="120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50"/>
    </row>
    <row r="2" spans="1:20" ht="18" customHeight="1" x14ac:dyDescent="0.6">
      <c r="A2" s="120" t="s">
        <v>49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</row>
    <row r="3" spans="1:20" ht="18" customHeight="1" x14ac:dyDescent="0.6">
      <c r="A3" s="120" t="s">
        <v>50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</row>
    <row r="4" spans="1:20" ht="18" customHeight="1" x14ac:dyDescent="0.6">
      <c r="A4" s="120" t="s">
        <v>38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</row>
    <row r="5" spans="1:20" ht="12" customHeight="1" x14ac:dyDescent="0.25">
      <c r="G5" s="52"/>
      <c r="I5" s="52"/>
      <c r="K5" s="53"/>
      <c r="M5" s="115"/>
      <c r="N5" s="54"/>
      <c r="O5" s="52"/>
      <c r="P5" s="54"/>
      <c r="Q5" s="55" t="s">
        <v>20</v>
      </c>
    </row>
    <row r="6" spans="1:20" ht="18" customHeight="1" x14ac:dyDescent="0.25">
      <c r="G6" s="121" t="s">
        <v>1</v>
      </c>
      <c r="H6" s="121"/>
      <c r="I6" s="121"/>
      <c r="J6" s="121"/>
      <c r="K6" s="121"/>
      <c r="L6" s="56"/>
      <c r="M6" s="122" t="s">
        <v>36</v>
      </c>
      <c r="N6" s="122"/>
      <c r="O6" s="122"/>
      <c r="P6" s="122"/>
      <c r="Q6" s="122"/>
    </row>
    <row r="7" spans="1:20" ht="20.25" customHeight="1" x14ac:dyDescent="0.25">
      <c r="G7" s="86">
        <v>45565</v>
      </c>
      <c r="H7" s="87"/>
      <c r="I7" s="86">
        <v>45473</v>
      </c>
      <c r="J7" s="87"/>
      <c r="K7" s="86">
        <v>45199</v>
      </c>
      <c r="L7" s="87"/>
      <c r="M7" s="86">
        <v>45565</v>
      </c>
      <c r="N7" s="87"/>
      <c r="O7" s="86">
        <v>45473</v>
      </c>
      <c r="P7" s="87"/>
      <c r="Q7" s="86">
        <v>45199</v>
      </c>
    </row>
    <row r="8" spans="1:20" ht="12" customHeight="1" x14ac:dyDescent="0.25">
      <c r="G8" s="51"/>
      <c r="I8" s="51"/>
      <c r="M8" s="54"/>
      <c r="N8" s="57"/>
      <c r="O8" s="54"/>
      <c r="P8" s="57"/>
      <c r="Q8" s="54"/>
    </row>
    <row r="9" spans="1:20" ht="21.75" customHeight="1" x14ac:dyDescent="0.25">
      <c r="A9" s="51" t="s">
        <v>51</v>
      </c>
      <c r="G9" s="58">
        <v>52311537</v>
      </c>
      <c r="I9" s="58">
        <v>51644735</v>
      </c>
      <c r="K9" s="58">
        <v>50284325</v>
      </c>
      <c r="M9" s="59">
        <v>41190452</v>
      </c>
      <c r="O9" s="59">
        <v>40834041</v>
      </c>
      <c r="Q9" s="59">
        <v>39443062</v>
      </c>
      <c r="R9" s="53"/>
      <c r="S9" s="53"/>
      <c r="T9" s="53"/>
    </row>
    <row r="10" spans="1:20" ht="21.75" customHeight="1" x14ac:dyDescent="0.25">
      <c r="A10" s="51" t="s">
        <v>52</v>
      </c>
      <c r="G10" s="59">
        <v>18944861</v>
      </c>
      <c r="I10" s="59">
        <v>18510880</v>
      </c>
      <c r="K10" s="59">
        <v>16154038</v>
      </c>
      <c r="L10" s="61"/>
      <c r="M10" s="59">
        <v>14182803</v>
      </c>
      <c r="O10" s="59">
        <v>14069813</v>
      </c>
      <c r="Q10" s="59">
        <v>11822631</v>
      </c>
      <c r="R10" s="53"/>
      <c r="S10" s="53"/>
      <c r="T10" s="53"/>
    </row>
    <row r="11" spans="1:20" ht="21.75" customHeight="1" x14ac:dyDescent="0.25">
      <c r="C11" s="51" t="s">
        <v>53</v>
      </c>
      <c r="G11" s="62">
        <f>G9-G10</f>
        <v>33366676</v>
      </c>
      <c r="I11" s="62">
        <f>I9-I10</f>
        <v>33133855</v>
      </c>
      <c r="K11" s="62">
        <f>K9-K10</f>
        <v>34130287</v>
      </c>
      <c r="M11" s="62">
        <f>M9-M10</f>
        <v>27007649</v>
      </c>
      <c r="O11" s="62">
        <f>O9-O10</f>
        <v>26764228</v>
      </c>
      <c r="Q11" s="62">
        <f>Q9-Q10</f>
        <v>27620431</v>
      </c>
      <c r="R11" s="53"/>
      <c r="S11" s="53"/>
      <c r="T11" s="53"/>
    </row>
    <row r="12" spans="1:20" ht="21.75" customHeight="1" x14ac:dyDescent="0.25">
      <c r="A12" s="51" t="s">
        <v>54</v>
      </c>
      <c r="G12" s="59">
        <v>10861202</v>
      </c>
      <c r="I12" s="59">
        <v>10700007</v>
      </c>
      <c r="K12" s="59">
        <v>10535888</v>
      </c>
      <c r="M12" s="59">
        <v>8338905</v>
      </c>
      <c r="O12" s="59">
        <v>8327569</v>
      </c>
      <c r="Q12" s="59">
        <v>7988032</v>
      </c>
      <c r="R12" s="53"/>
      <c r="S12" s="53"/>
      <c r="T12" s="53"/>
    </row>
    <row r="13" spans="1:20" ht="21.75" customHeight="1" x14ac:dyDescent="0.25">
      <c r="A13" s="51" t="s">
        <v>55</v>
      </c>
      <c r="G13" s="59">
        <v>3926261</v>
      </c>
      <c r="I13" s="59">
        <v>3850485</v>
      </c>
      <c r="K13" s="59">
        <v>3763223</v>
      </c>
      <c r="M13" s="59">
        <v>3448641</v>
      </c>
      <c r="O13" s="59">
        <v>3388375</v>
      </c>
      <c r="Q13" s="59">
        <v>3308224</v>
      </c>
      <c r="R13" s="53"/>
      <c r="S13" s="53"/>
      <c r="T13" s="53"/>
    </row>
    <row r="14" spans="1:20" ht="21.75" customHeight="1" x14ac:dyDescent="0.25">
      <c r="C14" s="51" t="s">
        <v>56</v>
      </c>
      <c r="G14" s="62">
        <f>G12-G13</f>
        <v>6934941</v>
      </c>
      <c r="I14" s="62">
        <f>I12-I13</f>
        <v>6849522</v>
      </c>
      <c r="K14" s="62">
        <f>K12-K13</f>
        <v>6772665</v>
      </c>
      <c r="M14" s="62">
        <f>M12-M13</f>
        <v>4890264</v>
      </c>
      <c r="O14" s="62">
        <f>O12-O13</f>
        <v>4939194</v>
      </c>
      <c r="Q14" s="62">
        <f>Q12-Q13</f>
        <v>4679808</v>
      </c>
      <c r="R14" s="53"/>
      <c r="S14" s="53"/>
      <c r="T14" s="53"/>
    </row>
    <row r="15" spans="1:20" ht="21.75" customHeight="1" x14ac:dyDescent="0.25">
      <c r="A15" s="51" t="s">
        <v>101</v>
      </c>
      <c r="G15" s="63"/>
      <c r="I15" s="63"/>
      <c r="K15" s="63"/>
      <c r="M15" s="63"/>
      <c r="O15" s="63"/>
      <c r="Q15" s="63"/>
      <c r="R15" s="53"/>
      <c r="S15" s="53"/>
      <c r="T15" s="53"/>
    </row>
    <row r="16" spans="1:20" ht="21.75" customHeight="1" x14ac:dyDescent="0.25">
      <c r="B16" s="51" t="s">
        <v>57</v>
      </c>
      <c r="G16" s="58">
        <v>3643090</v>
      </c>
      <c r="I16" s="58">
        <v>2418766</v>
      </c>
      <c r="K16" s="64">
        <v>768204</v>
      </c>
      <c r="M16" s="64">
        <v>3491164</v>
      </c>
      <c r="O16" s="64">
        <v>2249994</v>
      </c>
      <c r="Q16" s="64">
        <v>576773</v>
      </c>
      <c r="R16" s="53"/>
      <c r="S16" s="53"/>
      <c r="T16" s="53"/>
    </row>
    <row r="17" spans="1:20" ht="21.75" customHeight="1" x14ac:dyDescent="0.25">
      <c r="A17" s="51" t="s">
        <v>97</v>
      </c>
      <c r="G17" s="58">
        <v>720976</v>
      </c>
      <c r="I17" s="66">
        <v>-144779</v>
      </c>
      <c r="K17" s="66">
        <v>-57418</v>
      </c>
      <c r="M17" s="64">
        <v>645276</v>
      </c>
      <c r="O17" s="66">
        <v>-140183</v>
      </c>
      <c r="Q17" s="66">
        <v>-6478</v>
      </c>
      <c r="R17" s="53"/>
      <c r="S17" s="53"/>
      <c r="T17" s="53"/>
    </row>
    <row r="18" spans="1:20" ht="21.75" customHeight="1" x14ac:dyDescent="0.25">
      <c r="A18" s="51" t="s">
        <v>58</v>
      </c>
      <c r="G18" s="60">
        <v>68472</v>
      </c>
      <c r="I18" s="60">
        <v>36354</v>
      </c>
      <c r="K18" s="60">
        <v>44898</v>
      </c>
      <c r="M18" s="59">
        <v>0</v>
      </c>
      <c r="O18" s="59">
        <v>0</v>
      </c>
      <c r="Q18" s="59">
        <v>0</v>
      </c>
      <c r="R18" s="53"/>
      <c r="S18" s="53"/>
      <c r="T18" s="53"/>
    </row>
    <row r="19" spans="1:20" ht="21.75" customHeight="1" x14ac:dyDescent="0.25">
      <c r="A19" s="51" t="s">
        <v>59</v>
      </c>
      <c r="B19" s="67"/>
      <c r="C19" s="67"/>
      <c r="D19" s="67"/>
      <c r="E19" s="67"/>
      <c r="F19" s="67"/>
      <c r="G19" s="64">
        <v>343686</v>
      </c>
      <c r="I19" s="64">
        <v>339136</v>
      </c>
      <c r="K19" s="64">
        <v>68663</v>
      </c>
      <c r="M19" s="59">
        <v>327400</v>
      </c>
      <c r="O19" s="59">
        <v>52090</v>
      </c>
      <c r="Q19" s="59">
        <v>55774</v>
      </c>
      <c r="R19" s="53"/>
      <c r="S19" s="53"/>
      <c r="T19" s="53"/>
    </row>
    <row r="20" spans="1:20" ht="21.75" customHeight="1" x14ac:dyDescent="0.25">
      <c r="A20" s="51" t="s">
        <v>60</v>
      </c>
      <c r="B20" s="67"/>
      <c r="C20" s="67"/>
      <c r="D20" s="67"/>
      <c r="E20" s="67"/>
      <c r="F20" s="67"/>
      <c r="G20" s="64">
        <v>559725</v>
      </c>
      <c r="I20" s="64">
        <v>661576</v>
      </c>
      <c r="K20" s="64">
        <v>636053</v>
      </c>
      <c r="M20" s="59">
        <v>1163296</v>
      </c>
      <c r="O20" s="59">
        <v>4335072</v>
      </c>
      <c r="Q20" s="59">
        <v>1114763</v>
      </c>
      <c r="R20" s="53"/>
      <c r="S20" s="53"/>
      <c r="T20" s="53"/>
    </row>
    <row r="21" spans="1:20" ht="21.75" customHeight="1" x14ac:dyDescent="0.25">
      <c r="A21" s="51" t="s">
        <v>61</v>
      </c>
      <c r="G21" s="68">
        <v>188889</v>
      </c>
      <c r="I21" s="68">
        <v>243218</v>
      </c>
      <c r="K21" s="68">
        <v>209588</v>
      </c>
      <c r="M21" s="59">
        <v>90847</v>
      </c>
      <c r="O21" s="59">
        <v>116007</v>
      </c>
      <c r="Q21" s="59">
        <v>74247</v>
      </c>
      <c r="R21" s="53"/>
      <c r="S21" s="53"/>
      <c r="T21" s="53"/>
    </row>
    <row r="22" spans="1:20" ht="21.75" customHeight="1" x14ac:dyDescent="0.25">
      <c r="C22" s="51" t="s">
        <v>62</v>
      </c>
      <c r="G22" s="62">
        <f>G11+G14+SUM(G16:G21)</f>
        <v>45826455</v>
      </c>
      <c r="I22" s="62">
        <f>I11+I14+SUM(I16:I21)</f>
        <v>43537648</v>
      </c>
      <c r="K22" s="62">
        <f>K11+K14+SUM(K16:K21)</f>
        <v>42572940</v>
      </c>
      <c r="M22" s="62">
        <f>M11+M14+SUM(M16:M21)</f>
        <v>37615896</v>
      </c>
      <c r="O22" s="62">
        <f>O11+O14+SUM(O16:O21)</f>
        <v>38316402</v>
      </c>
      <c r="Q22" s="62">
        <f>Q11+Q14+SUM(Q16:Q21)</f>
        <v>34115318</v>
      </c>
      <c r="R22" s="53"/>
      <c r="S22" s="53"/>
      <c r="T22" s="53"/>
    </row>
    <row r="23" spans="1:20" ht="21.75" customHeight="1" x14ac:dyDescent="0.25">
      <c r="A23" s="51" t="s">
        <v>63</v>
      </c>
      <c r="G23" s="59"/>
      <c r="I23" s="59"/>
      <c r="K23" s="59"/>
      <c r="M23" s="59"/>
      <c r="O23" s="59"/>
      <c r="Q23" s="59"/>
      <c r="R23" s="53"/>
      <c r="S23" s="53"/>
      <c r="T23" s="53"/>
    </row>
    <row r="24" spans="1:20" ht="21.75" customHeight="1" x14ac:dyDescent="0.25">
      <c r="C24" s="51" t="s">
        <v>64</v>
      </c>
      <c r="G24" s="59">
        <v>8904584</v>
      </c>
      <c r="I24" s="59">
        <v>8774342</v>
      </c>
      <c r="K24" s="59">
        <v>8941380</v>
      </c>
      <c r="M24" s="59">
        <v>6483206</v>
      </c>
      <c r="O24" s="59">
        <v>6315391</v>
      </c>
      <c r="Q24" s="59">
        <v>6372098</v>
      </c>
      <c r="R24" s="53"/>
      <c r="S24" s="53"/>
      <c r="T24" s="53"/>
    </row>
    <row r="25" spans="1:20" ht="21.75" customHeight="1" x14ac:dyDescent="0.25">
      <c r="C25" s="51" t="s">
        <v>65</v>
      </c>
      <c r="G25" s="59">
        <v>40581</v>
      </c>
      <c r="I25" s="59">
        <v>78773</v>
      </c>
      <c r="K25" s="59">
        <v>40401</v>
      </c>
      <c r="M25" s="59">
        <v>18150</v>
      </c>
      <c r="O25" s="59">
        <v>55700</v>
      </c>
      <c r="Q25" s="59">
        <v>17400</v>
      </c>
      <c r="R25" s="53"/>
      <c r="S25" s="53"/>
      <c r="T25" s="53"/>
    </row>
    <row r="26" spans="1:20" ht="21.75" customHeight="1" x14ac:dyDescent="0.25">
      <c r="C26" s="51" t="s">
        <v>66</v>
      </c>
      <c r="G26" s="59">
        <v>4147423</v>
      </c>
      <c r="I26" s="59">
        <v>4188958</v>
      </c>
      <c r="K26" s="59">
        <v>3779097</v>
      </c>
      <c r="M26" s="59">
        <v>3172433</v>
      </c>
      <c r="O26" s="59">
        <v>3194627</v>
      </c>
      <c r="Q26" s="59">
        <v>2813973</v>
      </c>
      <c r="R26" s="53"/>
      <c r="S26" s="53"/>
      <c r="T26" s="53"/>
    </row>
    <row r="27" spans="1:20" ht="21.75" customHeight="1" x14ac:dyDescent="0.25">
      <c r="C27" s="51" t="s">
        <v>67</v>
      </c>
      <c r="G27" s="59">
        <v>1370300</v>
      </c>
      <c r="I27" s="59">
        <v>1597998</v>
      </c>
      <c r="K27" s="59">
        <v>1197893</v>
      </c>
      <c r="M27" s="59">
        <v>1353489</v>
      </c>
      <c r="O27" s="59">
        <v>1577623</v>
      </c>
      <c r="Q27" s="59">
        <v>1177663</v>
      </c>
      <c r="R27" s="53"/>
      <c r="S27" s="53"/>
      <c r="T27" s="53"/>
    </row>
    <row r="28" spans="1:20" ht="21.75" customHeight="1" x14ac:dyDescent="0.25">
      <c r="C28" s="51" t="s">
        <v>23</v>
      </c>
      <c r="G28" s="68">
        <v>7376240</v>
      </c>
      <c r="I28" s="68">
        <v>4567936</v>
      </c>
      <c r="K28" s="68">
        <v>5248902</v>
      </c>
      <c r="M28" s="68">
        <v>5208203</v>
      </c>
      <c r="O28" s="68">
        <v>3468268</v>
      </c>
      <c r="Q28" s="68">
        <v>4208742</v>
      </c>
      <c r="R28" s="53"/>
      <c r="S28" s="53"/>
      <c r="T28" s="53"/>
    </row>
    <row r="29" spans="1:20" ht="21.75" customHeight="1" x14ac:dyDescent="0.25">
      <c r="E29" s="51" t="s">
        <v>68</v>
      </c>
      <c r="G29" s="62">
        <f>SUM(G24:G28)</f>
        <v>21839128</v>
      </c>
      <c r="I29" s="62">
        <f>SUM(I24:I28)</f>
        <v>19208007</v>
      </c>
      <c r="K29" s="62">
        <f>SUM(K24:K28)</f>
        <v>19207673</v>
      </c>
      <c r="M29" s="62">
        <f>SUM(M24:M28)</f>
        <v>16235481</v>
      </c>
      <c r="O29" s="62">
        <f>SUM(O24:O28)</f>
        <v>14611609</v>
      </c>
      <c r="Q29" s="62">
        <f>SUM(Q24:Q28)</f>
        <v>14589876</v>
      </c>
      <c r="R29" s="53"/>
      <c r="S29" s="53"/>
      <c r="T29" s="53"/>
    </row>
    <row r="30" spans="1:20" ht="21.75" customHeight="1" x14ac:dyDescent="0.25">
      <c r="A30" s="51" t="s">
        <v>69</v>
      </c>
      <c r="G30" s="62">
        <v>8197070</v>
      </c>
      <c r="I30" s="62">
        <v>10425425</v>
      </c>
      <c r="K30" s="62">
        <v>8969212</v>
      </c>
      <c r="M30" s="62">
        <v>7782760</v>
      </c>
      <c r="O30" s="62">
        <v>8877293</v>
      </c>
      <c r="Q30" s="62">
        <v>6983841</v>
      </c>
      <c r="R30" s="53"/>
      <c r="S30" s="53"/>
      <c r="T30" s="53"/>
    </row>
    <row r="31" spans="1:20" ht="21.75" customHeight="1" x14ac:dyDescent="0.25">
      <c r="A31" s="51" t="s">
        <v>70</v>
      </c>
      <c r="G31" s="59">
        <f>+G22-G29-G30</f>
        <v>15790257</v>
      </c>
      <c r="I31" s="59">
        <f>+I22-I29-I30</f>
        <v>13904216</v>
      </c>
      <c r="K31" s="59">
        <f>+K22-K29-K30</f>
        <v>14396055</v>
      </c>
      <c r="M31" s="59">
        <f>+M22-M29-M30</f>
        <v>13597655</v>
      </c>
      <c r="O31" s="59">
        <f>+O22-O29-O30</f>
        <v>14827500</v>
      </c>
      <c r="Q31" s="59">
        <f>+Q22-Q29-Q30</f>
        <v>12541601</v>
      </c>
      <c r="R31" s="53"/>
      <c r="S31" s="53"/>
      <c r="T31" s="53"/>
    </row>
    <row r="32" spans="1:20" ht="21.75" customHeight="1" x14ac:dyDescent="0.25">
      <c r="A32" s="51" t="s">
        <v>71</v>
      </c>
      <c r="G32" s="64">
        <v>3207502</v>
      </c>
      <c r="I32" s="64">
        <v>1992822</v>
      </c>
      <c r="K32" s="64">
        <v>2937701</v>
      </c>
      <c r="M32" s="64">
        <v>2667166</v>
      </c>
      <c r="O32" s="64">
        <v>1442594</v>
      </c>
      <c r="Q32" s="68">
        <v>2479277</v>
      </c>
      <c r="R32" s="53"/>
      <c r="S32" s="53"/>
      <c r="T32" s="53"/>
    </row>
    <row r="33" spans="1:20" ht="21.75" customHeight="1" x14ac:dyDescent="0.25">
      <c r="A33" s="51" t="s">
        <v>72</v>
      </c>
      <c r="G33" s="62">
        <f>G31-G32</f>
        <v>12582755</v>
      </c>
      <c r="I33" s="62">
        <f>I31-I32</f>
        <v>11911394</v>
      </c>
      <c r="K33" s="62">
        <f>K31-K32</f>
        <v>11458354</v>
      </c>
      <c r="M33" s="62">
        <f>M31-M32</f>
        <v>10930489</v>
      </c>
      <c r="O33" s="62">
        <f>O31-O32</f>
        <v>13384906</v>
      </c>
      <c r="Q33" s="62">
        <f>Q31-Q32</f>
        <v>10062324</v>
      </c>
      <c r="R33" s="53"/>
      <c r="S33" s="53"/>
      <c r="T33" s="53"/>
    </row>
    <row r="34" spans="1:20" ht="21.75" customHeight="1" x14ac:dyDescent="0.25">
      <c r="A34" s="71"/>
      <c r="G34" s="72"/>
      <c r="I34" s="72"/>
      <c r="K34" s="72"/>
      <c r="M34" s="73"/>
      <c r="O34" s="73"/>
      <c r="Q34" s="73"/>
      <c r="R34" s="53"/>
      <c r="S34" s="53"/>
      <c r="T34" s="53"/>
    </row>
    <row r="35" spans="1:20" ht="21.75" customHeight="1" x14ac:dyDescent="0.25">
      <c r="A35" s="51" t="s">
        <v>73</v>
      </c>
      <c r="G35" s="73"/>
      <c r="I35" s="73"/>
      <c r="K35" s="73"/>
      <c r="M35" s="73"/>
      <c r="O35" s="73"/>
      <c r="Q35" s="73"/>
      <c r="R35" s="53"/>
      <c r="S35" s="53"/>
      <c r="T35" s="53"/>
    </row>
    <row r="36" spans="1:20" ht="21.75" customHeight="1" x14ac:dyDescent="0.25">
      <c r="C36" s="51" t="s">
        <v>74</v>
      </c>
      <c r="G36" s="73"/>
      <c r="I36" s="73"/>
      <c r="K36" s="73"/>
      <c r="M36" s="73"/>
      <c r="O36" s="73"/>
      <c r="Q36" s="73"/>
      <c r="R36" s="53"/>
      <c r="S36" s="53"/>
      <c r="T36" s="53"/>
    </row>
    <row r="37" spans="1:20" ht="21.75" customHeight="1" x14ac:dyDescent="0.25">
      <c r="D37" s="51" t="s">
        <v>75</v>
      </c>
      <c r="G37" s="73"/>
      <c r="I37" s="73"/>
      <c r="K37" s="73"/>
      <c r="M37" s="73"/>
      <c r="O37" s="73"/>
      <c r="Q37" s="73"/>
      <c r="R37" s="53"/>
      <c r="S37" s="53"/>
      <c r="T37" s="53"/>
    </row>
    <row r="38" spans="1:20" ht="21.75" customHeight="1" x14ac:dyDescent="0.25">
      <c r="E38" s="51" t="s">
        <v>105</v>
      </c>
      <c r="G38" s="73"/>
      <c r="I38" s="73"/>
      <c r="K38" s="73"/>
      <c r="M38" s="73"/>
      <c r="O38" s="73"/>
      <c r="Q38" s="73"/>
      <c r="R38" s="53"/>
      <c r="S38" s="53"/>
      <c r="T38" s="53"/>
    </row>
    <row r="39" spans="1:20" ht="21.75" customHeight="1" x14ac:dyDescent="0.25">
      <c r="F39" s="51" t="s">
        <v>76</v>
      </c>
      <c r="G39" s="59">
        <v>8226144</v>
      </c>
      <c r="I39" s="74">
        <v>-3737630</v>
      </c>
      <c r="K39" s="74">
        <v>-9849386</v>
      </c>
      <c r="M39" s="59">
        <v>7111581</v>
      </c>
      <c r="O39" s="74">
        <v>-3457300</v>
      </c>
      <c r="Q39" s="74">
        <v>-9403803</v>
      </c>
      <c r="R39" s="53"/>
      <c r="S39" s="53"/>
      <c r="T39" s="53"/>
    </row>
    <row r="40" spans="1:20" ht="21.75" customHeight="1" x14ac:dyDescent="0.25">
      <c r="E40" s="51" t="s">
        <v>77</v>
      </c>
      <c r="G40" s="59"/>
      <c r="I40" s="59"/>
      <c r="K40" s="59"/>
      <c r="M40" s="60"/>
      <c r="O40" s="60"/>
      <c r="Q40" s="59"/>
      <c r="R40" s="53"/>
      <c r="S40" s="53"/>
      <c r="T40" s="53"/>
    </row>
    <row r="41" spans="1:20" ht="21.75" customHeight="1" x14ac:dyDescent="0.25">
      <c r="F41" s="51" t="s">
        <v>78</v>
      </c>
      <c r="G41" s="74">
        <v>-1306573</v>
      </c>
      <c r="I41" s="74">
        <v>-708138</v>
      </c>
      <c r="K41" s="59">
        <v>93967</v>
      </c>
      <c r="M41" s="74">
        <v>-1306573</v>
      </c>
      <c r="O41" s="74">
        <v>-708138</v>
      </c>
      <c r="Q41" s="59">
        <v>93967</v>
      </c>
      <c r="R41" s="53"/>
      <c r="S41" s="53"/>
      <c r="T41" s="53"/>
    </row>
    <row r="42" spans="1:20" ht="21.75" customHeight="1" x14ac:dyDescent="0.25">
      <c r="E42" s="51" t="s">
        <v>95</v>
      </c>
      <c r="G42" s="59"/>
      <c r="I42" s="59"/>
      <c r="K42" s="59"/>
      <c r="M42" s="60"/>
      <c r="O42" s="60"/>
      <c r="Q42" s="59"/>
      <c r="R42" s="53"/>
      <c r="S42" s="53"/>
      <c r="T42" s="53"/>
    </row>
    <row r="43" spans="1:20" ht="21.75" customHeight="1" x14ac:dyDescent="0.25">
      <c r="F43" s="51" t="s">
        <v>79</v>
      </c>
      <c r="G43" s="74">
        <v>-17416040</v>
      </c>
      <c r="I43" s="74">
        <v>-1954140</v>
      </c>
      <c r="K43" s="59">
        <v>1879165</v>
      </c>
      <c r="M43" s="74">
        <v>-8975888</v>
      </c>
      <c r="O43" s="59">
        <v>413008</v>
      </c>
      <c r="Q43" s="59">
        <v>1369599</v>
      </c>
      <c r="R43" s="53"/>
      <c r="S43" s="53"/>
      <c r="T43" s="53"/>
    </row>
    <row r="44" spans="1:20" ht="21.75" customHeight="1" x14ac:dyDescent="0.25">
      <c r="E44" s="51" t="s">
        <v>80</v>
      </c>
      <c r="G44" s="75">
        <v>0</v>
      </c>
      <c r="I44" s="74">
        <v>-2696</v>
      </c>
      <c r="K44" s="74">
        <v>-75</v>
      </c>
      <c r="M44" s="75">
        <v>0</v>
      </c>
      <c r="O44" s="75">
        <v>0</v>
      </c>
      <c r="Q44" s="75">
        <v>0</v>
      </c>
      <c r="R44" s="53"/>
      <c r="S44" s="53"/>
      <c r="T44" s="53"/>
    </row>
    <row r="45" spans="1:20" ht="21.75" customHeight="1" x14ac:dyDescent="0.25">
      <c r="E45" s="51" t="s">
        <v>81</v>
      </c>
      <c r="G45" s="74"/>
      <c r="I45" s="74"/>
      <c r="K45" s="74"/>
      <c r="M45" s="74"/>
      <c r="O45" s="74"/>
      <c r="Q45" s="74"/>
      <c r="R45" s="53"/>
      <c r="S45" s="53"/>
      <c r="T45" s="53"/>
    </row>
    <row r="46" spans="1:20" ht="21.75" customHeight="1" x14ac:dyDescent="0.25">
      <c r="F46" s="51" t="s">
        <v>82</v>
      </c>
      <c r="G46" s="74">
        <v>-1409485</v>
      </c>
      <c r="I46" s="59">
        <v>905880</v>
      </c>
      <c r="K46" s="59">
        <v>1957634</v>
      </c>
      <c r="M46" s="74">
        <v>-1164071</v>
      </c>
      <c r="O46" s="59">
        <v>843906</v>
      </c>
      <c r="Q46" s="59">
        <v>1863176</v>
      </c>
      <c r="R46" s="53"/>
      <c r="S46" s="53"/>
      <c r="T46" s="53"/>
    </row>
    <row r="47" spans="1:20" ht="21.75" customHeight="1" x14ac:dyDescent="0.25">
      <c r="C47" s="51" t="s">
        <v>83</v>
      </c>
      <c r="G47" s="76"/>
      <c r="I47" s="76"/>
      <c r="K47" s="76"/>
      <c r="M47" s="76"/>
      <c r="O47" s="76"/>
      <c r="Q47" s="76"/>
      <c r="R47" s="53"/>
      <c r="S47" s="53"/>
      <c r="T47" s="53"/>
    </row>
    <row r="48" spans="1:20" ht="21.75" customHeight="1" x14ac:dyDescent="0.25">
      <c r="D48" s="51" t="s">
        <v>75</v>
      </c>
      <c r="G48" s="76"/>
      <c r="I48" s="76"/>
      <c r="K48" s="76"/>
      <c r="M48" s="76"/>
      <c r="O48" s="76"/>
      <c r="Q48" s="76"/>
      <c r="R48" s="53"/>
      <c r="S48" s="53"/>
      <c r="T48" s="53"/>
    </row>
    <row r="49" spans="1:20" ht="21.75" customHeight="1" x14ac:dyDescent="0.25">
      <c r="E49" s="51" t="s">
        <v>84</v>
      </c>
      <c r="G49" s="76">
        <v>-16120</v>
      </c>
      <c r="I49" s="76">
        <v>-85468</v>
      </c>
      <c r="K49" s="76">
        <v>-25735</v>
      </c>
      <c r="M49" s="74">
        <v>-16120</v>
      </c>
      <c r="O49" s="74">
        <v>-85468</v>
      </c>
      <c r="Q49" s="77">
        <v>-25735</v>
      </c>
      <c r="R49" s="53"/>
      <c r="S49" s="53"/>
      <c r="T49" s="53"/>
    </row>
    <row r="50" spans="1:20" ht="21.75" customHeight="1" x14ac:dyDescent="0.25">
      <c r="E50" s="51" t="s">
        <v>106</v>
      </c>
      <c r="G50" s="76"/>
      <c r="I50" s="76"/>
      <c r="K50" s="76"/>
      <c r="M50" s="76"/>
      <c r="O50" s="76"/>
      <c r="Q50" s="59"/>
      <c r="R50" s="53"/>
      <c r="S50" s="53"/>
      <c r="T50" s="53"/>
    </row>
    <row r="51" spans="1:20" ht="21.75" customHeight="1" x14ac:dyDescent="0.25">
      <c r="F51" s="51" t="s">
        <v>94</v>
      </c>
      <c r="G51" s="59">
        <v>8177223</v>
      </c>
      <c r="I51" s="76">
        <v>-8695997</v>
      </c>
      <c r="K51" s="59">
        <v>7511780</v>
      </c>
      <c r="M51" s="59">
        <v>8110277</v>
      </c>
      <c r="O51" s="74">
        <v>-8598116</v>
      </c>
      <c r="Q51" s="59">
        <v>7393874</v>
      </c>
      <c r="R51" s="53"/>
      <c r="S51" s="53"/>
      <c r="T51" s="53"/>
    </row>
    <row r="52" spans="1:20" ht="21.75" customHeight="1" x14ac:dyDescent="0.25">
      <c r="E52" s="51" t="s">
        <v>102</v>
      </c>
      <c r="F52" s="50"/>
      <c r="G52" s="76"/>
      <c r="I52" s="76"/>
      <c r="K52" s="76"/>
      <c r="M52" s="77"/>
      <c r="O52" s="77"/>
      <c r="Q52" s="76"/>
      <c r="R52" s="53"/>
      <c r="S52" s="53"/>
      <c r="T52" s="53"/>
    </row>
    <row r="53" spans="1:20" ht="21.75" customHeight="1" x14ac:dyDescent="0.25">
      <c r="E53" s="50"/>
      <c r="F53" s="51" t="s">
        <v>85</v>
      </c>
      <c r="G53" s="76"/>
      <c r="I53" s="76"/>
      <c r="K53" s="76"/>
      <c r="M53" s="77"/>
      <c r="O53" s="77"/>
      <c r="Q53" s="76"/>
      <c r="R53" s="53"/>
      <c r="S53" s="53"/>
      <c r="T53" s="53"/>
    </row>
    <row r="54" spans="1:20" ht="21.75" customHeight="1" x14ac:dyDescent="0.25">
      <c r="E54" s="50"/>
      <c r="F54" s="51" t="s">
        <v>86</v>
      </c>
      <c r="G54" s="59">
        <v>198265</v>
      </c>
      <c r="I54" s="59">
        <v>25437</v>
      </c>
      <c r="K54" s="74">
        <v>-130618</v>
      </c>
      <c r="M54" s="59">
        <v>198265</v>
      </c>
      <c r="O54" s="59">
        <v>25437</v>
      </c>
      <c r="Q54" s="77">
        <v>-130618</v>
      </c>
      <c r="R54" s="53"/>
      <c r="S54" s="53"/>
      <c r="T54" s="53"/>
    </row>
    <row r="55" spans="1:20" ht="21.75" customHeight="1" x14ac:dyDescent="0.25">
      <c r="E55" s="51" t="s">
        <v>107</v>
      </c>
      <c r="G55" s="59"/>
      <c r="I55" s="59"/>
      <c r="K55" s="59"/>
      <c r="M55" s="77"/>
      <c r="O55" s="77"/>
      <c r="Q55" s="76"/>
      <c r="R55" s="53"/>
      <c r="S55" s="53"/>
      <c r="T55" s="53"/>
    </row>
    <row r="56" spans="1:20" ht="21.75" customHeight="1" x14ac:dyDescent="0.25">
      <c r="E56" s="51" t="s">
        <v>87</v>
      </c>
      <c r="G56" s="75">
        <v>0</v>
      </c>
      <c r="I56" s="74">
        <v>-20669</v>
      </c>
      <c r="K56" s="75">
        <v>0</v>
      </c>
      <c r="M56" s="75">
        <v>0</v>
      </c>
      <c r="O56" s="75">
        <v>0</v>
      </c>
      <c r="Q56" s="75">
        <v>0</v>
      </c>
      <c r="R56" s="53"/>
      <c r="S56" s="53"/>
      <c r="T56" s="53"/>
    </row>
    <row r="57" spans="1:20" ht="21.75" customHeight="1" x14ac:dyDescent="0.25">
      <c r="E57" s="51" t="s">
        <v>111</v>
      </c>
      <c r="F57" s="50"/>
      <c r="G57" s="75">
        <v>355</v>
      </c>
      <c r="I57" s="59">
        <v>239</v>
      </c>
      <c r="K57" s="75">
        <v>373</v>
      </c>
      <c r="M57" s="75">
        <v>0</v>
      </c>
      <c r="O57" s="75">
        <v>0</v>
      </c>
      <c r="Q57" s="40">
        <v>0</v>
      </c>
      <c r="R57" s="53"/>
      <c r="S57" s="53"/>
      <c r="T57" s="53"/>
    </row>
    <row r="58" spans="1:20" ht="21.75" customHeight="1" x14ac:dyDescent="0.25">
      <c r="E58" s="51" t="s">
        <v>81</v>
      </c>
      <c r="G58" s="76"/>
      <c r="I58" s="76"/>
      <c r="K58" s="76"/>
      <c r="M58" s="77"/>
      <c r="O58" s="77"/>
      <c r="Q58" s="76"/>
      <c r="R58" s="53"/>
      <c r="S58" s="53"/>
      <c r="T58" s="53"/>
    </row>
    <row r="59" spans="1:20" ht="21.75" customHeight="1" x14ac:dyDescent="0.25">
      <c r="F59" s="51" t="s">
        <v>82</v>
      </c>
      <c r="G59" s="74">
        <v>-1675036</v>
      </c>
      <c r="I59" s="59">
        <v>1742725</v>
      </c>
      <c r="K59" s="74">
        <v>-1472711</v>
      </c>
      <c r="M59" s="74">
        <v>-1661858</v>
      </c>
      <c r="O59" s="59">
        <v>1716151</v>
      </c>
      <c r="Q59" s="116">
        <v>-1450083</v>
      </c>
      <c r="R59" s="53"/>
      <c r="S59" s="53"/>
      <c r="T59" s="53"/>
    </row>
    <row r="60" spans="1:20" ht="21.75" customHeight="1" x14ac:dyDescent="0.25">
      <c r="F60" s="78" t="s">
        <v>88</v>
      </c>
      <c r="G60" s="79">
        <f>SUM(G39:G59)</f>
        <v>-5221267</v>
      </c>
      <c r="I60" s="79">
        <f>SUM(I39:I59)</f>
        <v>-12530457</v>
      </c>
      <c r="K60" s="79">
        <f>SUM(K39:K59)</f>
        <v>-35606</v>
      </c>
      <c r="M60" s="62">
        <f>SUM(M39:M59)</f>
        <v>2295613</v>
      </c>
      <c r="O60" s="79">
        <f>SUM(O39:O59)</f>
        <v>-9850520</v>
      </c>
      <c r="Q60" s="79">
        <f>SUM(Q39:Q59)</f>
        <v>-289623</v>
      </c>
      <c r="R60" s="53"/>
      <c r="S60" s="53"/>
      <c r="T60" s="53"/>
    </row>
    <row r="61" spans="1:20" ht="21.75" customHeight="1" thickBot="1" x14ac:dyDescent="0.3">
      <c r="A61" s="54" t="s">
        <v>103</v>
      </c>
      <c r="G61" s="80">
        <f>G33+G60</f>
        <v>7361488</v>
      </c>
      <c r="I61" s="114">
        <f>I33+I60</f>
        <v>-619063</v>
      </c>
      <c r="K61" s="80">
        <f>K33+K60</f>
        <v>11422748</v>
      </c>
      <c r="M61" s="80">
        <f>M33+M60</f>
        <v>13226102</v>
      </c>
      <c r="O61" s="80">
        <f>O33+O60</f>
        <v>3534386</v>
      </c>
      <c r="Q61" s="80">
        <f>Q33+Q60</f>
        <v>9772701</v>
      </c>
      <c r="R61" s="53"/>
      <c r="S61" s="53"/>
      <c r="T61" s="53"/>
    </row>
    <row r="62" spans="1:20" ht="21.75" customHeight="1" thickTop="1" x14ac:dyDescent="0.25">
      <c r="A62" s="54" t="s">
        <v>89</v>
      </c>
      <c r="G62" s="59"/>
      <c r="I62" s="59"/>
      <c r="K62" s="59"/>
      <c r="M62" s="59"/>
      <c r="O62" s="59"/>
      <c r="Q62" s="59"/>
      <c r="R62" s="53"/>
      <c r="S62" s="53"/>
      <c r="T62" s="53"/>
    </row>
    <row r="63" spans="1:20" ht="21.75" customHeight="1" x14ac:dyDescent="0.25">
      <c r="C63" s="51" t="s">
        <v>90</v>
      </c>
      <c r="G63" s="59">
        <f>+G33-G64</f>
        <v>12476355</v>
      </c>
      <c r="I63" s="59">
        <f>+I33-I64</f>
        <v>11806827</v>
      </c>
      <c r="K63" s="59">
        <f>+K33-K64</f>
        <v>11349908</v>
      </c>
      <c r="M63" s="59">
        <f>M33-M64</f>
        <v>10930489</v>
      </c>
      <c r="O63" s="59">
        <f>O33-O64</f>
        <v>13384906</v>
      </c>
      <c r="Q63" s="59">
        <f>Q33-Q64</f>
        <v>10062324</v>
      </c>
      <c r="R63" s="53"/>
      <c r="S63" s="53"/>
      <c r="T63" s="53"/>
    </row>
    <row r="64" spans="1:20" ht="21.75" customHeight="1" x14ac:dyDescent="0.25">
      <c r="C64" s="51" t="s">
        <v>91</v>
      </c>
      <c r="G64" s="59">
        <v>106400</v>
      </c>
      <c r="I64" s="59">
        <v>104567</v>
      </c>
      <c r="K64" s="59">
        <v>108446</v>
      </c>
      <c r="M64" s="59">
        <v>0</v>
      </c>
      <c r="O64" s="59">
        <v>0</v>
      </c>
      <c r="Q64" s="59">
        <v>0</v>
      </c>
      <c r="R64" s="53"/>
      <c r="S64" s="53"/>
      <c r="T64" s="53"/>
    </row>
    <row r="65" spans="1:20" ht="21.75" customHeight="1" thickBot="1" x14ac:dyDescent="0.3">
      <c r="G65" s="81">
        <f>SUM(G63:G64)</f>
        <v>12582755</v>
      </c>
      <c r="I65" s="81">
        <f>SUM(I63:I64)</f>
        <v>11911394</v>
      </c>
      <c r="K65" s="81">
        <f>SUM(K63:K64)</f>
        <v>11458354</v>
      </c>
      <c r="M65" s="81">
        <f>SUM(M63:M64)</f>
        <v>10930489</v>
      </c>
      <c r="O65" s="81">
        <f>SUM(O63:O64)</f>
        <v>13384906</v>
      </c>
      <c r="Q65" s="81">
        <f>SUM(Q63:Q64)</f>
        <v>10062324</v>
      </c>
      <c r="R65" s="53"/>
      <c r="S65" s="53"/>
      <c r="T65" s="53"/>
    </row>
    <row r="66" spans="1:20" ht="21.75" customHeight="1" thickTop="1" x14ac:dyDescent="0.25">
      <c r="A66" s="54" t="s">
        <v>104</v>
      </c>
      <c r="G66" s="59"/>
      <c r="I66" s="59"/>
      <c r="K66" s="59"/>
      <c r="M66" s="59"/>
      <c r="O66" s="59"/>
      <c r="Q66" s="59"/>
      <c r="R66" s="53"/>
      <c r="S66" s="53"/>
      <c r="T66" s="53"/>
    </row>
    <row r="67" spans="1:20" ht="21.75" customHeight="1" x14ac:dyDescent="0.25">
      <c r="C67" s="51" t="s">
        <v>90</v>
      </c>
      <c r="G67" s="59">
        <f>+G61-G68</f>
        <v>7308688</v>
      </c>
      <c r="I67" s="74">
        <f>+I61-I68</f>
        <v>-691971</v>
      </c>
      <c r="K67" s="59">
        <f>+K61-K68</f>
        <v>11321701</v>
      </c>
      <c r="M67" s="59">
        <f>M61-M68</f>
        <v>13226102</v>
      </c>
      <c r="O67" s="59">
        <f>O61-O68</f>
        <v>3534386</v>
      </c>
      <c r="Q67" s="59">
        <f>Q61-Q68</f>
        <v>9772701</v>
      </c>
      <c r="R67" s="53"/>
      <c r="S67" s="53"/>
      <c r="T67" s="53"/>
    </row>
    <row r="68" spans="1:20" ht="21.75" customHeight="1" x14ac:dyDescent="0.25">
      <c r="C68" s="51" t="s">
        <v>91</v>
      </c>
      <c r="G68" s="59">
        <v>52800</v>
      </c>
      <c r="I68" s="59">
        <v>72908</v>
      </c>
      <c r="K68" s="59">
        <v>101047</v>
      </c>
      <c r="M68" s="59">
        <v>0</v>
      </c>
      <c r="O68" s="59">
        <v>0</v>
      </c>
      <c r="Q68" s="59">
        <v>0</v>
      </c>
      <c r="R68" s="53"/>
      <c r="S68" s="53"/>
      <c r="T68" s="53"/>
    </row>
    <row r="69" spans="1:20" ht="21.75" customHeight="1" thickBot="1" x14ac:dyDescent="0.3">
      <c r="G69" s="81">
        <f>SUM(G67:G68)</f>
        <v>7361488</v>
      </c>
      <c r="I69" s="114">
        <f>SUM(I67:I68)</f>
        <v>-619063</v>
      </c>
      <c r="K69" s="81">
        <f>SUM(K67:K68)</f>
        <v>11422748</v>
      </c>
      <c r="M69" s="81">
        <f>SUM(M67:M68)</f>
        <v>13226102</v>
      </c>
      <c r="O69" s="81">
        <f>SUM(O67:O68)</f>
        <v>3534386</v>
      </c>
      <c r="Q69" s="81">
        <f>SUM(Q67:Q68)</f>
        <v>9772701</v>
      </c>
      <c r="R69" s="53"/>
      <c r="S69" s="53"/>
      <c r="T69" s="53"/>
    </row>
    <row r="70" spans="1:20" ht="21.75" customHeight="1" thickTop="1" thickBot="1" x14ac:dyDescent="0.3">
      <c r="A70" s="54" t="s">
        <v>92</v>
      </c>
      <c r="G70" s="82">
        <f>G63/G71</f>
        <v>6.5360823284052172</v>
      </c>
      <c r="I70" s="82">
        <f>I63/I71</f>
        <v>6.1853316380655716</v>
      </c>
      <c r="K70" s="82">
        <f>K63/K71</f>
        <v>5.9459620304027103</v>
      </c>
      <c r="M70" s="82">
        <f>M63/M71</f>
        <v>5.7262378309792892</v>
      </c>
      <c r="O70" s="82">
        <f>O63/O71</f>
        <v>7.0120518031079557</v>
      </c>
      <c r="Q70" s="82">
        <f>Q63/Q71</f>
        <v>5.2714256751340995</v>
      </c>
      <c r="R70" s="53"/>
      <c r="S70" s="53"/>
      <c r="T70" s="53"/>
    </row>
    <row r="71" spans="1:20" ht="21.75" customHeight="1" thickTop="1" thickBot="1" x14ac:dyDescent="0.3">
      <c r="A71" s="54" t="s">
        <v>93</v>
      </c>
      <c r="B71" s="54"/>
      <c r="C71" s="54"/>
      <c r="D71" s="54"/>
      <c r="G71" s="83">
        <v>1908843</v>
      </c>
      <c r="H71" s="55"/>
      <c r="I71" s="83">
        <v>1908843</v>
      </c>
      <c r="J71" s="55"/>
      <c r="K71" s="83">
        <v>1908843</v>
      </c>
      <c r="L71" s="55"/>
      <c r="M71" s="83">
        <v>1908843</v>
      </c>
      <c r="O71" s="83">
        <v>1908843</v>
      </c>
      <c r="Q71" s="83">
        <v>1908843</v>
      </c>
      <c r="R71" s="53"/>
      <c r="S71" s="53"/>
      <c r="T71" s="53"/>
    </row>
    <row r="72" spans="1:20" ht="19.5" thickTop="1" x14ac:dyDescent="0.25">
      <c r="A72" s="71"/>
    </row>
    <row r="73" spans="1:20" x14ac:dyDescent="0.25">
      <c r="I73" s="85"/>
    </row>
    <row r="74" spans="1:20" x14ac:dyDescent="0.25">
      <c r="G74" s="85"/>
    </row>
    <row r="76" spans="1:20" x14ac:dyDescent="0.25">
      <c r="M76" s="85"/>
    </row>
    <row r="77" spans="1:20" x14ac:dyDescent="0.25">
      <c r="M77" s="85"/>
    </row>
  </sheetData>
  <sheetProtection algorithmName="SHA-512" hashValue="ToCwPEYqgcRH5IStWbVvZRzOC9EzIDqY71CHJfrhC9tm+7M/5Sao54ayUTG7UM0lOHMgC5GGhra9roWQ7ZEUVQ==" saltValue="dL+ZdQtd7phMaND1boDbkQ==" spinCount="100000" sheet="1" objects="1" scenarios="1"/>
  <mergeCells count="6">
    <mergeCell ref="A1:Q1"/>
    <mergeCell ref="A2:Q2"/>
    <mergeCell ref="A3:Q3"/>
    <mergeCell ref="A4:Q4"/>
    <mergeCell ref="G6:K6"/>
    <mergeCell ref="M6:Q6"/>
  </mergeCells>
  <printOptions horizontalCentered="1"/>
  <pageMargins left="0.31496062992125984" right="0.23622047244094491" top="0.78740157480314965" bottom="0" header="0.31496062992125984" footer="0"/>
  <pageSetup paperSize="9" scale="75" orientation="portrait" r:id="rId1"/>
  <headerFooter alignWithMargins="0"/>
  <rowBreaks count="1" manualBreakCount="1">
    <brk id="34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B05F7-7302-4553-8EF6-D71986BCFE05}">
  <dimension ref="A1:R73"/>
  <sheetViews>
    <sheetView zoomScaleNormal="100" workbookViewId="0">
      <pane xSplit="6" ySplit="8" topLeftCell="G9" activePane="bottomRight" state="frozen"/>
      <selection activeCell="K20" sqref="K20"/>
      <selection pane="topRight" activeCell="K20" sqref="K20"/>
      <selection pane="bottomLeft" activeCell="K20" sqref="K20"/>
      <selection pane="bottomRight" sqref="A1:M1"/>
    </sheetView>
  </sheetViews>
  <sheetFormatPr defaultRowHeight="19" x14ac:dyDescent="0.25"/>
  <cols>
    <col min="1" max="5" width="1.7265625" style="89" customWidth="1"/>
    <col min="6" max="6" width="50.7265625" style="89" customWidth="1"/>
    <col min="7" max="7" width="13.453125" style="96" customWidth="1"/>
    <col min="8" max="8" width="1.81640625" style="89" customWidth="1"/>
    <col min="9" max="9" width="13.54296875" style="96" customWidth="1"/>
    <col min="10" max="10" width="2.1796875" style="89" customWidth="1"/>
    <col min="11" max="11" width="13" style="96" customWidth="1"/>
    <col min="12" max="12" width="1.54296875" style="89" customWidth="1"/>
    <col min="13" max="13" width="13.26953125" style="89" customWidth="1"/>
    <col min="14" max="14" width="9.81640625" style="89" bestFit="1" customWidth="1"/>
    <col min="15" max="15" width="10.7265625" style="89" bestFit="1" customWidth="1"/>
    <col min="16" max="256" width="9.1796875" style="89"/>
    <col min="257" max="261" width="1.7265625" style="89" customWidth="1"/>
    <col min="262" max="262" width="42.81640625" style="89" customWidth="1"/>
    <col min="263" max="263" width="13.453125" style="89" customWidth="1"/>
    <col min="264" max="264" width="1.81640625" style="89" customWidth="1"/>
    <col min="265" max="265" width="13.54296875" style="89" customWidth="1"/>
    <col min="266" max="266" width="2.1796875" style="89" customWidth="1"/>
    <col min="267" max="267" width="13" style="89" customWidth="1"/>
    <col min="268" max="268" width="1.54296875" style="89" customWidth="1"/>
    <col min="269" max="269" width="13.26953125" style="89" customWidth="1"/>
    <col min="270" max="270" width="9.81640625" style="89" bestFit="1" customWidth="1"/>
    <col min="271" max="512" width="9.1796875" style="89"/>
    <col min="513" max="517" width="1.7265625" style="89" customWidth="1"/>
    <col min="518" max="518" width="42.81640625" style="89" customWidth="1"/>
    <col min="519" max="519" width="13.453125" style="89" customWidth="1"/>
    <col min="520" max="520" width="1.81640625" style="89" customWidth="1"/>
    <col min="521" max="521" width="13.54296875" style="89" customWidth="1"/>
    <col min="522" max="522" width="2.1796875" style="89" customWidth="1"/>
    <col min="523" max="523" width="13" style="89" customWidth="1"/>
    <col min="524" max="524" width="1.54296875" style="89" customWidth="1"/>
    <col min="525" max="525" width="13.26953125" style="89" customWidth="1"/>
    <col min="526" max="526" width="9.81640625" style="89" bestFit="1" customWidth="1"/>
    <col min="527" max="768" width="9.1796875" style="89"/>
    <col min="769" max="773" width="1.7265625" style="89" customWidth="1"/>
    <col min="774" max="774" width="42.81640625" style="89" customWidth="1"/>
    <col min="775" max="775" width="13.453125" style="89" customWidth="1"/>
    <col min="776" max="776" width="1.81640625" style="89" customWidth="1"/>
    <col min="777" max="777" width="13.54296875" style="89" customWidth="1"/>
    <col min="778" max="778" width="2.1796875" style="89" customWidth="1"/>
    <col min="779" max="779" width="13" style="89" customWidth="1"/>
    <col min="780" max="780" width="1.54296875" style="89" customWidth="1"/>
    <col min="781" max="781" width="13.26953125" style="89" customWidth="1"/>
    <col min="782" max="782" width="9.81640625" style="89" bestFit="1" customWidth="1"/>
    <col min="783" max="1024" width="9.1796875" style="89"/>
    <col min="1025" max="1029" width="1.7265625" style="89" customWidth="1"/>
    <col min="1030" max="1030" width="42.81640625" style="89" customWidth="1"/>
    <col min="1031" max="1031" width="13.453125" style="89" customWidth="1"/>
    <col min="1032" max="1032" width="1.81640625" style="89" customWidth="1"/>
    <col min="1033" max="1033" width="13.54296875" style="89" customWidth="1"/>
    <col min="1034" max="1034" width="2.1796875" style="89" customWidth="1"/>
    <col min="1035" max="1035" width="13" style="89" customWidth="1"/>
    <col min="1036" max="1036" width="1.54296875" style="89" customWidth="1"/>
    <col min="1037" max="1037" width="13.26953125" style="89" customWidth="1"/>
    <col min="1038" max="1038" width="9.81640625" style="89" bestFit="1" customWidth="1"/>
    <col min="1039" max="1280" width="9.1796875" style="89"/>
    <col min="1281" max="1285" width="1.7265625" style="89" customWidth="1"/>
    <col min="1286" max="1286" width="42.81640625" style="89" customWidth="1"/>
    <col min="1287" max="1287" width="13.453125" style="89" customWidth="1"/>
    <col min="1288" max="1288" width="1.81640625" style="89" customWidth="1"/>
    <col min="1289" max="1289" width="13.54296875" style="89" customWidth="1"/>
    <col min="1290" max="1290" width="2.1796875" style="89" customWidth="1"/>
    <col min="1291" max="1291" width="13" style="89" customWidth="1"/>
    <col min="1292" max="1292" width="1.54296875" style="89" customWidth="1"/>
    <col min="1293" max="1293" width="13.26953125" style="89" customWidth="1"/>
    <col min="1294" max="1294" width="9.81640625" style="89" bestFit="1" customWidth="1"/>
    <col min="1295" max="1536" width="9.1796875" style="89"/>
    <col min="1537" max="1541" width="1.7265625" style="89" customWidth="1"/>
    <col min="1542" max="1542" width="42.81640625" style="89" customWidth="1"/>
    <col min="1543" max="1543" width="13.453125" style="89" customWidth="1"/>
    <col min="1544" max="1544" width="1.81640625" style="89" customWidth="1"/>
    <col min="1545" max="1545" width="13.54296875" style="89" customWidth="1"/>
    <col min="1546" max="1546" width="2.1796875" style="89" customWidth="1"/>
    <col min="1547" max="1547" width="13" style="89" customWidth="1"/>
    <col min="1548" max="1548" width="1.54296875" style="89" customWidth="1"/>
    <col min="1549" max="1549" width="13.26953125" style="89" customWidth="1"/>
    <col min="1550" max="1550" width="9.81640625" style="89" bestFit="1" customWidth="1"/>
    <col min="1551" max="1792" width="9.1796875" style="89"/>
    <col min="1793" max="1797" width="1.7265625" style="89" customWidth="1"/>
    <col min="1798" max="1798" width="42.81640625" style="89" customWidth="1"/>
    <col min="1799" max="1799" width="13.453125" style="89" customWidth="1"/>
    <col min="1800" max="1800" width="1.81640625" style="89" customWidth="1"/>
    <col min="1801" max="1801" width="13.54296875" style="89" customWidth="1"/>
    <col min="1802" max="1802" width="2.1796875" style="89" customWidth="1"/>
    <col min="1803" max="1803" width="13" style="89" customWidth="1"/>
    <col min="1804" max="1804" width="1.54296875" style="89" customWidth="1"/>
    <col min="1805" max="1805" width="13.26953125" style="89" customWidth="1"/>
    <col min="1806" max="1806" width="9.81640625" style="89" bestFit="1" customWidth="1"/>
    <col min="1807" max="2048" width="9.1796875" style="89"/>
    <col min="2049" max="2053" width="1.7265625" style="89" customWidth="1"/>
    <col min="2054" max="2054" width="42.81640625" style="89" customWidth="1"/>
    <col min="2055" max="2055" width="13.453125" style="89" customWidth="1"/>
    <col min="2056" max="2056" width="1.81640625" style="89" customWidth="1"/>
    <col min="2057" max="2057" width="13.54296875" style="89" customWidth="1"/>
    <col min="2058" max="2058" width="2.1796875" style="89" customWidth="1"/>
    <col min="2059" max="2059" width="13" style="89" customWidth="1"/>
    <col min="2060" max="2060" width="1.54296875" style="89" customWidth="1"/>
    <col min="2061" max="2061" width="13.26953125" style="89" customWidth="1"/>
    <col min="2062" max="2062" width="9.81640625" style="89" bestFit="1" customWidth="1"/>
    <col min="2063" max="2304" width="9.1796875" style="89"/>
    <col min="2305" max="2309" width="1.7265625" style="89" customWidth="1"/>
    <col min="2310" max="2310" width="42.81640625" style="89" customWidth="1"/>
    <col min="2311" max="2311" width="13.453125" style="89" customWidth="1"/>
    <col min="2312" max="2312" width="1.81640625" style="89" customWidth="1"/>
    <col min="2313" max="2313" width="13.54296875" style="89" customWidth="1"/>
    <col min="2314" max="2314" width="2.1796875" style="89" customWidth="1"/>
    <col min="2315" max="2315" width="13" style="89" customWidth="1"/>
    <col min="2316" max="2316" width="1.54296875" style="89" customWidth="1"/>
    <col min="2317" max="2317" width="13.26953125" style="89" customWidth="1"/>
    <col min="2318" max="2318" width="9.81640625" style="89" bestFit="1" customWidth="1"/>
    <col min="2319" max="2560" width="9.1796875" style="89"/>
    <col min="2561" max="2565" width="1.7265625" style="89" customWidth="1"/>
    <col min="2566" max="2566" width="42.81640625" style="89" customWidth="1"/>
    <col min="2567" max="2567" width="13.453125" style="89" customWidth="1"/>
    <col min="2568" max="2568" width="1.81640625" style="89" customWidth="1"/>
    <col min="2569" max="2569" width="13.54296875" style="89" customWidth="1"/>
    <col min="2570" max="2570" width="2.1796875" style="89" customWidth="1"/>
    <col min="2571" max="2571" width="13" style="89" customWidth="1"/>
    <col min="2572" max="2572" width="1.54296875" style="89" customWidth="1"/>
    <col min="2573" max="2573" width="13.26953125" style="89" customWidth="1"/>
    <col min="2574" max="2574" width="9.81640625" style="89" bestFit="1" customWidth="1"/>
    <col min="2575" max="2816" width="9.1796875" style="89"/>
    <col min="2817" max="2821" width="1.7265625" style="89" customWidth="1"/>
    <col min="2822" max="2822" width="42.81640625" style="89" customWidth="1"/>
    <col min="2823" max="2823" width="13.453125" style="89" customWidth="1"/>
    <col min="2824" max="2824" width="1.81640625" style="89" customWidth="1"/>
    <col min="2825" max="2825" width="13.54296875" style="89" customWidth="1"/>
    <col min="2826" max="2826" width="2.1796875" style="89" customWidth="1"/>
    <col min="2827" max="2827" width="13" style="89" customWidth="1"/>
    <col min="2828" max="2828" width="1.54296875" style="89" customWidth="1"/>
    <col min="2829" max="2829" width="13.26953125" style="89" customWidth="1"/>
    <col min="2830" max="2830" width="9.81640625" style="89" bestFit="1" customWidth="1"/>
    <col min="2831" max="3072" width="9.1796875" style="89"/>
    <col min="3073" max="3077" width="1.7265625" style="89" customWidth="1"/>
    <col min="3078" max="3078" width="42.81640625" style="89" customWidth="1"/>
    <col min="3079" max="3079" width="13.453125" style="89" customWidth="1"/>
    <col min="3080" max="3080" width="1.81640625" style="89" customWidth="1"/>
    <col min="3081" max="3081" width="13.54296875" style="89" customWidth="1"/>
    <col min="3082" max="3082" width="2.1796875" style="89" customWidth="1"/>
    <col min="3083" max="3083" width="13" style="89" customWidth="1"/>
    <col min="3084" max="3084" width="1.54296875" style="89" customWidth="1"/>
    <col min="3085" max="3085" width="13.26953125" style="89" customWidth="1"/>
    <col min="3086" max="3086" width="9.81640625" style="89" bestFit="1" customWidth="1"/>
    <col min="3087" max="3328" width="9.1796875" style="89"/>
    <col min="3329" max="3333" width="1.7265625" style="89" customWidth="1"/>
    <col min="3334" max="3334" width="42.81640625" style="89" customWidth="1"/>
    <col min="3335" max="3335" width="13.453125" style="89" customWidth="1"/>
    <col min="3336" max="3336" width="1.81640625" style="89" customWidth="1"/>
    <col min="3337" max="3337" width="13.54296875" style="89" customWidth="1"/>
    <col min="3338" max="3338" width="2.1796875" style="89" customWidth="1"/>
    <col min="3339" max="3339" width="13" style="89" customWidth="1"/>
    <col min="3340" max="3340" width="1.54296875" style="89" customWidth="1"/>
    <col min="3341" max="3341" width="13.26953125" style="89" customWidth="1"/>
    <col min="3342" max="3342" width="9.81640625" style="89" bestFit="1" customWidth="1"/>
    <col min="3343" max="3584" width="9.1796875" style="89"/>
    <col min="3585" max="3589" width="1.7265625" style="89" customWidth="1"/>
    <col min="3590" max="3590" width="42.81640625" style="89" customWidth="1"/>
    <col min="3591" max="3591" width="13.453125" style="89" customWidth="1"/>
    <col min="3592" max="3592" width="1.81640625" style="89" customWidth="1"/>
    <col min="3593" max="3593" width="13.54296875" style="89" customWidth="1"/>
    <col min="3594" max="3594" width="2.1796875" style="89" customWidth="1"/>
    <col min="3595" max="3595" width="13" style="89" customWidth="1"/>
    <col min="3596" max="3596" width="1.54296875" style="89" customWidth="1"/>
    <col min="3597" max="3597" width="13.26953125" style="89" customWidth="1"/>
    <col min="3598" max="3598" width="9.81640625" style="89" bestFit="1" customWidth="1"/>
    <col min="3599" max="3840" width="9.1796875" style="89"/>
    <col min="3841" max="3845" width="1.7265625" style="89" customWidth="1"/>
    <col min="3846" max="3846" width="42.81640625" style="89" customWidth="1"/>
    <col min="3847" max="3847" width="13.453125" style="89" customWidth="1"/>
    <col min="3848" max="3848" width="1.81640625" style="89" customWidth="1"/>
    <col min="3849" max="3849" width="13.54296875" style="89" customWidth="1"/>
    <col min="3850" max="3850" width="2.1796875" style="89" customWidth="1"/>
    <col min="3851" max="3851" width="13" style="89" customWidth="1"/>
    <col min="3852" max="3852" width="1.54296875" style="89" customWidth="1"/>
    <col min="3853" max="3853" width="13.26953125" style="89" customWidth="1"/>
    <col min="3854" max="3854" width="9.81640625" style="89" bestFit="1" customWidth="1"/>
    <col min="3855" max="4096" width="9.1796875" style="89"/>
    <col min="4097" max="4101" width="1.7265625" style="89" customWidth="1"/>
    <col min="4102" max="4102" width="42.81640625" style="89" customWidth="1"/>
    <col min="4103" max="4103" width="13.453125" style="89" customWidth="1"/>
    <col min="4104" max="4104" width="1.81640625" style="89" customWidth="1"/>
    <col min="4105" max="4105" width="13.54296875" style="89" customWidth="1"/>
    <col min="4106" max="4106" width="2.1796875" style="89" customWidth="1"/>
    <col min="4107" max="4107" width="13" style="89" customWidth="1"/>
    <col min="4108" max="4108" width="1.54296875" style="89" customWidth="1"/>
    <col min="4109" max="4109" width="13.26953125" style="89" customWidth="1"/>
    <col min="4110" max="4110" width="9.81640625" style="89" bestFit="1" customWidth="1"/>
    <col min="4111" max="4352" width="9.1796875" style="89"/>
    <col min="4353" max="4357" width="1.7265625" style="89" customWidth="1"/>
    <col min="4358" max="4358" width="42.81640625" style="89" customWidth="1"/>
    <col min="4359" max="4359" width="13.453125" style="89" customWidth="1"/>
    <col min="4360" max="4360" width="1.81640625" style="89" customWidth="1"/>
    <col min="4361" max="4361" width="13.54296875" style="89" customWidth="1"/>
    <col min="4362" max="4362" width="2.1796875" style="89" customWidth="1"/>
    <col min="4363" max="4363" width="13" style="89" customWidth="1"/>
    <col min="4364" max="4364" width="1.54296875" style="89" customWidth="1"/>
    <col min="4365" max="4365" width="13.26953125" style="89" customWidth="1"/>
    <col min="4366" max="4366" width="9.81640625" style="89" bestFit="1" customWidth="1"/>
    <col min="4367" max="4608" width="9.1796875" style="89"/>
    <col min="4609" max="4613" width="1.7265625" style="89" customWidth="1"/>
    <col min="4614" max="4614" width="42.81640625" style="89" customWidth="1"/>
    <col min="4615" max="4615" width="13.453125" style="89" customWidth="1"/>
    <col min="4616" max="4616" width="1.81640625" style="89" customWidth="1"/>
    <col min="4617" max="4617" width="13.54296875" style="89" customWidth="1"/>
    <col min="4618" max="4618" width="2.1796875" style="89" customWidth="1"/>
    <col min="4619" max="4619" width="13" style="89" customWidth="1"/>
    <col min="4620" max="4620" width="1.54296875" style="89" customWidth="1"/>
    <col min="4621" max="4621" width="13.26953125" style="89" customWidth="1"/>
    <col min="4622" max="4622" width="9.81640625" style="89" bestFit="1" customWidth="1"/>
    <col min="4623" max="4864" width="9.1796875" style="89"/>
    <col min="4865" max="4869" width="1.7265625" style="89" customWidth="1"/>
    <col min="4870" max="4870" width="42.81640625" style="89" customWidth="1"/>
    <col min="4871" max="4871" width="13.453125" style="89" customWidth="1"/>
    <col min="4872" max="4872" width="1.81640625" style="89" customWidth="1"/>
    <col min="4873" max="4873" width="13.54296875" style="89" customWidth="1"/>
    <col min="4874" max="4874" width="2.1796875" style="89" customWidth="1"/>
    <col min="4875" max="4875" width="13" style="89" customWidth="1"/>
    <col min="4876" max="4876" width="1.54296875" style="89" customWidth="1"/>
    <col min="4877" max="4877" width="13.26953125" style="89" customWidth="1"/>
    <col min="4878" max="4878" width="9.81640625" style="89" bestFit="1" customWidth="1"/>
    <col min="4879" max="5120" width="9.1796875" style="89"/>
    <col min="5121" max="5125" width="1.7265625" style="89" customWidth="1"/>
    <col min="5126" max="5126" width="42.81640625" style="89" customWidth="1"/>
    <col min="5127" max="5127" width="13.453125" style="89" customWidth="1"/>
    <col min="5128" max="5128" width="1.81640625" style="89" customWidth="1"/>
    <col min="5129" max="5129" width="13.54296875" style="89" customWidth="1"/>
    <col min="5130" max="5130" width="2.1796875" style="89" customWidth="1"/>
    <col min="5131" max="5131" width="13" style="89" customWidth="1"/>
    <col min="5132" max="5132" width="1.54296875" style="89" customWidth="1"/>
    <col min="5133" max="5133" width="13.26953125" style="89" customWidth="1"/>
    <col min="5134" max="5134" width="9.81640625" style="89" bestFit="1" customWidth="1"/>
    <col min="5135" max="5376" width="9.1796875" style="89"/>
    <col min="5377" max="5381" width="1.7265625" style="89" customWidth="1"/>
    <col min="5382" max="5382" width="42.81640625" style="89" customWidth="1"/>
    <col min="5383" max="5383" width="13.453125" style="89" customWidth="1"/>
    <col min="5384" max="5384" width="1.81640625" style="89" customWidth="1"/>
    <col min="5385" max="5385" width="13.54296875" style="89" customWidth="1"/>
    <col min="5386" max="5386" width="2.1796875" style="89" customWidth="1"/>
    <col min="5387" max="5387" width="13" style="89" customWidth="1"/>
    <col min="5388" max="5388" width="1.54296875" style="89" customWidth="1"/>
    <col min="5389" max="5389" width="13.26953125" style="89" customWidth="1"/>
    <col min="5390" max="5390" width="9.81640625" style="89" bestFit="1" customWidth="1"/>
    <col min="5391" max="5632" width="9.1796875" style="89"/>
    <col min="5633" max="5637" width="1.7265625" style="89" customWidth="1"/>
    <col min="5638" max="5638" width="42.81640625" style="89" customWidth="1"/>
    <col min="5639" max="5639" width="13.453125" style="89" customWidth="1"/>
    <col min="5640" max="5640" width="1.81640625" style="89" customWidth="1"/>
    <col min="5641" max="5641" width="13.54296875" style="89" customWidth="1"/>
    <col min="5642" max="5642" width="2.1796875" style="89" customWidth="1"/>
    <col min="5643" max="5643" width="13" style="89" customWidth="1"/>
    <col min="5644" max="5644" width="1.54296875" style="89" customWidth="1"/>
    <col min="5645" max="5645" width="13.26953125" style="89" customWidth="1"/>
    <col min="5646" max="5646" width="9.81640625" style="89" bestFit="1" customWidth="1"/>
    <col min="5647" max="5888" width="9.1796875" style="89"/>
    <col min="5889" max="5893" width="1.7265625" style="89" customWidth="1"/>
    <col min="5894" max="5894" width="42.81640625" style="89" customWidth="1"/>
    <col min="5895" max="5895" width="13.453125" style="89" customWidth="1"/>
    <col min="5896" max="5896" width="1.81640625" style="89" customWidth="1"/>
    <col min="5897" max="5897" width="13.54296875" style="89" customWidth="1"/>
    <col min="5898" max="5898" width="2.1796875" style="89" customWidth="1"/>
    <col min="5899" max="5899" width="13" style="89" customWidth="1"/>
    <col min="5900" max="5900" width="1.54296875" style="89" customWidth="1"/>
    <col min="5901" max="5901" width="13.26953125" style="89" customWidth="1"/>
    <col min="5902" max="5902" width="9.81640625" style="89" bestFit="1" customWidth="1"/>
    <col min="5903" max="6144" width="9.1796875" style="89"/>
    <col min="6145" max="6149" width="1.7265625" style="89" customWidth="1"/>
    <col min="6150" max="6150" width="42.81640625" style="89" customWidth="1"/>
    <col min="6151" max="6151" width="13.453125" style="89" customWidth="1"/>
    <col min="6152" max="6152" width="1.81640625" style="89" customWidth="1"/>
    <col min="6153" max="6153" width="13.54296875" style="89" customWidth="1"/>
    <col min="6154" max="6154" width="2.1796875" style="89" customWidth="1"/>
    <col min="6155" max="6155" width="13" style="89" customWidth="1"/>
    <col min="6156" max="6156" width="1.54296875" style="89" customWidth="1"/>
    <col min="6157" max="6157" width="13.26953125" style="89" customWidth="1"/>
    <col min="6158" max="6158" width="9.81640625" style="89" bestFit="1" customWidth="1"/>
    <col min="6159" max="6400" width="9.1796875" style="89"/>
    <col min="6401" max="6405" width="1.7265625" style="89" customWidth="1"/>
    <col min="6406" max="6406" width="42.81640625" style="89" customWidth="1"/>
    <col min="6407" max="6407" width="13.453125" style="89" customWidth="1"/>
    <col min="6408" max="6408" width="1.81640625" style="89" customWidth="1"/>
    <col min="6409" max="6409" width="13.54296875" style="89" customWidth="1"/>
    <col min="6410" max="6410" width="2.1796875" style="89" customWidth="1"/>
    <col min="6411" max="6411" width="13" style="89" customWidth="1"/>
    <col min="6412" max="6412" width="1.54296875" style="89" customWidth="1"/>
    <col min="6413" max="6413" width="13.26953125" style="89" customWidth="1"/>
    <col min="6414" max="6414" width="9.81640625" style="89" bestFit="1" customWidth="1"/>
    <col min="6415" max="6656" width="9.1796875" style="89"/>
    <col min="6657" max="6661" width="1.7265625" style="89" customWidth="1"/>
    <col min="6662" max="6662" width="42.81640625" style="89" customWidth="1"/>
    <col min="6663" max="6663" width="13.453125" style="89" customWidth="1"/>
    <col min="6664" max="6664" width="1.81640625" style="89" customWidth="1"/>
    <col min="6665" max="6665" width="13.54296875" style="89" customWidth="1"/>
    <col min="6666" max="6666" width="2.1796875" style="89" customWidth="1"/>
    <col min="6667" max="6667" width="13" style="89" customWidth="1"/>
    <col min="6668" max="6668" width="1.54296875" style="89" customWidth="1"/>
    <col min="6669" max="6669" width="13.26953125" style="89" customWidth="1"/>
    <col min="6670" max="6670" width="9.81640625" style="89" bestFit="1" customWidth="1"/>
    <col min="6671" max="6912" width="9.1796875" style="89"/>
    <col min="6913" max="6917" width="1.7265625" style="89" customWidth="1"/>
    <col min="6918" max="6918" width="42.81640625" style="89" customWidth="1"/>
    <col min="6919" max="6919" width="13.453125" style="89" customWidth="1"/>
    <col min="6920" max="6920" width="1.81640625" style="89" customWidth="1"/>
    <col min="6921" max="6921" width="13.54296875" style="89" customWidth="1"/>
    <col min="6922" max="6922" width="2.1796875" style="89" customWidth="1"/>
    <col min="6923" max="6923" width="13" style="89" customWidth="1"/>
    <col min="6924" max="6924" width="1.54296875" style="89" customWidth="1"/>
    <col min="6925" max="6925" width="13.26953125" style="89" customWidth="1"/>
    <col min="6926" max="6926" width="9.81640625" style="89" bestFit="1" customWidth="1"/>
    <col min="6927" max="7168" width="9.1796875" style="89"/>
    <col min="7169" max="7173" width="1.7265625" style="89" customWidth="1"/>
    <col min="7174" max="7174" width="42.81640625" style="89" customWidth="1"/>
    <col min="7175" max="7175" width="13.453125" style="89" customWidth="1"/>
    <col min="7176" max="7176" width="1.81640625" style="89" customWidth="1"/>
    <col min="7177" max="7177" width="13.54296875" style="89" customWidth="1"/>
    <col min="7178" max="7178" width="2.1796875" style="89" customWidth="1"/>
    <col min="7179" max="7179" width="13" style="89" customWidth="1"/>
    <col min="7180" max="7180" width="1.54296875" style="89" customWidth="1"/>
    <col min="7181" max="7181" width="13.26953125" style="89" customWidth="1"/>
    <col min="7182" max="7182" width="9.81640625" style="89" bestFit="1" customWidth="1"/>
    <col min="7183" max="7424" width="9.1796875" style="89"/>
    <col min="7425" max="7429" width="1.7265625" style="89" customWidth="1"/>
    <col min="7430" max="7430" width="42.81640625" style="89" customWidth="1"/>
    <col min="7431" max="7431" width="13.453125" style="89" customWidth="1"/>
    <col min="7432" max="7432" width="1.81640625" style="89" customWidth="1"/>
    <col min="7433" max="7433" width="13.54296875" style="89" customWidth="1"/>
    <col min="7434" max="7434" width="2.1796875" style="89" customWidth="1"/>
    <col min="7435" max="7435" width="13" style="89" customWidth="1"/>
    <col min="7436" max="7436" width="1.54296875" style="89" customWidth="1"/>
    <col min="7437" max="7437" width="13.26953125" style="89" customWidth="1"/>
    <col min="7438" max="7438" width="9.81640625" style="89" bestFit="1" customWidth="1"/>
    <col min="7439" max="7680" width="9.1796875" style="89"/>
    <col min="7681" max="7685" width="1.7265625" style="89" customWidth="1"/>
    <col min="7686" max="7686" width="42.81640625" style="89" customWidth="1"/>
    <col min="7687" max="7687" width="13.453125" style="89" customWidth="1"/>
    <col min="7688" max="7688" width="1.81640625" style="89" customWidth="1"/>
    <col min="7689" max="7689" width="13.54296875" style="89" customWidth="1"/>
    <col min="7690" max="7690" width="2.1796875" style="89" customWidth="1"/>
    <col min="7691" max="7691" width="13" style="89" customWidth="1"/>
    <col min="7692" max="7692" width="1.54296875" style="89" customWidth="1"/>
    <col min="7693" max="7693" width="13.26953125" style="89" customWidth="1"/>
    <col min="7694" max="7694" width="9.81640625" style="89" bestFit="1" customWidth="1"/>
    <col min="7695" max="7936" width="9.1796875" style="89"/>
    <col min="7937" max="7941" width="1.7265625" style="89" customWidth="1"/>
    <col min="7942" max="7942" width="42.81640625" style="89" customWidth="1"/>
    <col min="7943" max="7943" width="13.453125" style="89" customWidth="1"/>
    <col min="7944" max="7944" width="1.81640625" style="89" customWidth="1"/>
    <col min="7945" max="7945" width="13.54296875" style="89" customWidth="1"/>
    <col min="7946" max="7946" width="2.1796875" style="89" customWidth="1"/>
    <col min="7947" max="7947" width="13" style="89" customWidth="1"/>
    <col min="7948" max="7948" width="1.54296875" style="89" customWidth="1"/>
    <col min="7949" max="7949" width="13.26953125" style="89" customWidth="1"/>
    <col min="7950" max="7950" width="9.81640625" style="89" bestFit="1" customWidth="1"/>
    <col min="7951" max="8192" width="9.1796875" style="89"/>
    <col min="8193" max="8197" width="1.7265625" style="89" customWidth="1"/>
    <col min="8198" max="8198" width="42.81640625" style="89" customWidth="1"/>
    <col min="8199" max="8199" width="13.453125" style="89" customWidth="1"/>
    <col min="8200" max="8200" width="1.81640625" style="89" customWidth="1"/>
    <col min="8201" max="8201" width="13.54296875" style="89" customWidth="1"/>
    <col min="8202" max="8202" width="2.1796875" style="89" customWidth="1"/>
    <col min="8203" max="8203" width="13" style="89" customWidth="1"/>
    <col min="8204" max="8204" width="1.54296875" style="89" customWidth="1"/>
    <col min="8205" max="8205" width="13.26953125" style="89" customWidth="1"/>
    <col min="8206" max="8206" width="9.81640625" style="89" bestFit="1" customWidth="1"/>
    <col min="8207" max="8448" width="9.1796875" style="89"/>
    <col min="8449" max="8453" width="1.7265625" style="89" customWidth="1"/>
    <col min="8454" max="8454" width="42.81640625" style="89" customWidth="1"/>
    <col min="8455" max="8455" width="13.453125" style="89" customWidth="1"/>
    <col min="8456" max="8456" width="1.81640625" style="89" customWidth="1"/>
    <col min="8457" max="8457" width="13.54296875" style="89" customWidth="1"/>
    <col min="8458" max="8458" width="2.1796875" style="89" customWidth="1"/>
    <col min="8459" max="8459" width="13" style="89" customWidth="1"/>
    <col min="8460" max="8460" width="1.54296875" style="89" customWidth="1"/>
    <col min="8461" max="8461" width="13.26953125" style="89" customWidth="1"/>
    <col min="8462" max="8462" width="9.81640625" style="89" bestFit="1" customWidth="1"/>
    <col min="8463" max="8704" width="9.1796875" style="89"/>
    <col min="8705" max="8709" width="1.7265625" style="89" customWidth="1"/>
    <col min="8710" max="8710" width="42.81640625" style="89" customWidth="1"/>
    <col min="8711" max="8711" width="13.453125" style="89" customWidth="1"/>
    <col min="8712" max="8712" width="1.81640625" style="89" customWidth="1"/>
    <col min="8713" max="8713" width="13.54296875" style="89" customWidth="1"/>
    <col min="8714" max="8714" width="2.1796875" style="89" customWidth="1"/>
    <col min="8715" max="8715" width="13" style="89" customWidth="1"/>
    <col min="8716" max="8716" width="1.54296875" style="89" customWidth="1"/>
    <col min="8717" max="8717" width="13.26953125" style="89" customWidth="1"/>
    <col min="8718" max="8718" width="9.81640625" style="89" bestFit="1" customWidth="1"/>
    <col min="8719" max="8960" width="9.1796875" style="89"/>
    <col min="8961" max="8965" width="1.7265625" style="89" customWidth="1"/>
    <col min="8966" max="8966" width="42.81640625" style="89" customWidth="1"/>
    <col min="8967" max="8967" width="13.453125" style="89" customWidth="1"/>
    <col min="8968" max="8968" width="1.81640625" style="89" customWidth="1"/>
    <col min="8969" max="8969" width="13.54296875" style="89" customWidth="1"/>
    <col min="8970" max="8970" width="2.1796875" style="89" customWidth="1"/>
    <col min="8971" max="8971" width="13" style="89" customWidth="1"/>
    <col min="8972" max="8972" width="1.54296875" style="89" customWidth="1"/>
    <col min="8973" max="8973" width="13.26953125" style="89" customWidth="1"/>
    <col min="8974" max="8974" width="9.81640625" style="89" bestFit="1" customWidth="1"/>
    <col min="8975" max="9216" width="9.1796875" style="89"/>
    <col min="9217" max="9221" width="1.7265625" style="89" customWidth="1"/>
    <col min="9222" max="9222" width="42.81640625" style="89" customWidth="1"/>
    <col min="9223" max="9223" width="13.453125" style="89" customWidth="1"/>
    <col min="9224" max="9224" width="1.81640625" style="89" customWidth="1"/>
    <col min="9225" max="9225" width="13.54296875" style="89" customWidth="1"/>
    <col min="9226" max="9226" width="2.1796875" style="89" customWidth="1"/>
    <col min="9227" max="9227" width="13" style="89" customWidth="1"/>
    <col min="9228" max="9228" width="1.54296875" style="89" customWidth="1"/>
    <col min="9229" max="9229" width="13.26953125" style="89" customWidth="1"/>
    <col min="9230" max="9230" width="9.81640625" style="89" bestFit="1" customWidth="1"/>
    <col min="9231" max="9472" width="9.1796875" style="89"/>
    <col min="9473" max="9477" width="1.7265625" style="89" customWidth="1"/>
    <col min="9478" max="9478" width="42.81640625" style="89" customWidth="1"/>
    <col min="9479" max="9479" width="13.453125" style="89" customWidth="1"/>
    <col min="9480" max="9480" width="1.81640625" style="89" customWidth="1"/>
    <col min="9481" max="9481" width="13.54296875" style="89" customWidth="1"/>
    <col min="9482" max="9482" width="2.1796875" style="89" customWidth="1"/>
    <col min="9483" max="9483" width="13" style="89" customWidth="1"/>
    <col min="9484" max="9484" width="1.54296875" style="89" customWidth="1"/>
    <col min="9485" max="9485" width="13.26953125" style="89" customWidth="1"/>
    <col min="9486" max="9486" width="9.81640625" style="89" bestFit="1" customWidth="1"/>
    <col min="9487" max="9728" width="9.1796875" style="89"/>
    <col min="9729" max="9733" width="1.7265625" style="89" customWidth="1"/>
    <col min="9734" max="9734" width="42.81640625" style="89" customWidth="1"/>
    <col min="9735" max="9735" width="13.453125" style="89" customWidth="1"/>
    <col min="9736" max="9736" width="1.81640625" style="89" customWidth="1"/>
    <col min="9737" max="9737" width="13.54296875" style="89" customWidth="1"/>
    <col min="9738" max="9738" width="2.1796875" style="89" customWidth="1"/>
    <col min="9739" max="9739" width="13" style="89" customWidth="1"/>
    <col min="9740" max="9740" width="1.54296875" style="89" customWidth="1"/>
    <col min="9741" max="9741" width="13.26953125" style="89" customWidth="1"/>
    <col min="9742" max="9742" width="9.81640625" style="89" bestFit="1" customWidth="1"/>
    <col min="9743" max="9984" width="9.1796875" style="89"/>
    <col min="9985" max="9989" width="1.7265625" style="89" customWidth="1"/>
    <col min="9990" max="9990" width="42.81640625" style="89" customWidth="1"/>
    <col min="9991" max="9991" width="13.453125" style="89" customWidth="1"/>
    <col min="9992" max="9992" width="1.81640625" style="89" customWidth="1"/>
    <col min="9993" max="9993" width="13.54296875" style="89" customWidth="1"/>
    <col min="9994" max="9994" width="2.1796875" style="89" customWidth="1"/>
    <col min="9995" max="9995" width="13" style="89" customWidth="1"/>
    <col min="9996" max="9996" width="1.54296875" style="89" customWidth="1"/>
    <col min="9997" max="9997" width="13.26953125" style="89" customWidth="1"/>
    <col min="9998" max="9998" width="9.81640625" style="89" bestFit="1" customWidth="1"/>
    <col min="9999" max="10240" width="9.1796875" style="89"/>
    <col min="10241" max="10245" width="1.7265625" style="89" customWidth="1"/>
    <col min="10246" max="10246" width="42.81640625" style="89" customWidth="1"/>
    <col min="10247" max="10247" width="13.453125" style="89" customWidth="1"/>
    <col min="10248" max="10248" width="1.81640625" style="89" customWidth="1"/>
    <col min="10249" max="10249" width="13.54296875" style="89" customWidth="1"/>
    <col min="10250" max="10250" width="2.1796875" style="89" customWidth="1"/>
    <col min="10251" max="10251" width="13" style="89" customWidth="1"/>
    <col min="10252" max="10252" width="1.54296875" style="89" customWidth="1"/>
    <col min="10253" max="10253" width="13.26953125" style="89" customWidth="1"/>
    <col min="10254" max="10254" width="9.81640625" style="89" bestFit="1" customWidth="1"/>
    <col min="10255" max="10496" width="9.1796875" style="89"/>
    <col min="10497" max="10501" width="1.7265625" style="89" customWidth="1"/>
    <col min="10502" max="10502" width="42.81640625" style="89" customWidth="1"/>
    <col min="10503" max="10503" width="13.453125" style="89" customWidth="1"/>
    <col min="10504" max="10504" width="1.81640625" style="89" customWidth="1"/>
    <col min="10505" max="10505" width="13.54296875" style="89" customWidth="1"/>
    <col min="10506" max="10506" width="2.1796875" style="89" customWidth="1"/>
    <col min="10507" max="10507" width="13" style="89" customWidth="1"/>
    <col min="10508" max="10508" width="1.54296875" style="89" customWidth="1"/>
    <col min="10509" max="10509" width="13.26953125" style="89" customWidth="1"/>
    <col min="10510" max="10510" width="9.81640625" style="89" bestFit="1" customWidth="1"/>
    <col min="10511" max="10752" width="9.1796875" style="89"/>
    <col min="10753" max="10757" width="1.7265625" style="89" customWidth="1"/>
    <col min="10758" max="10758" width="42.81640625" style="89" customWidth="1"/>
    <col min="10759" max="10759" width="13.453125" style="89" customWidth="1"/>
    <col min="10760" max="10760" width="1.81640625" style="89" customWidth="1"/>
    <col min="10761" max="10761" width="13.54296875" style="89" customWidth="1"/>
    <col min="10762" max="10762" width="2.1796875" style="89" customWidth="1"/>
    <col min="10763" max="10763" width="13" style="89" customWidth="1"/>
    <col min="10764" max="10764" width="1.54296875" style="89" customWidth="1"/>
    <col min="10765" max="10765" width="13.26953125" style="89" customWidth="1"/>
    <col min="10766" max="10766" width="9.81640625" style="89" bestFit="1" customWidth="1"/>
    <col min="10767" max="11008" width="9.1796875" style="89"/>
    <col min="11009" max="11013" width="1.7265625" style="89" customWidth="1"/>
    <col min="11014" max="11014" width="42.81640625" style="89" customWidth="1"/>
    <col min="11015" max="11015" width="13.453125" style="89" customWidth="1"/>
    <col min="11016" max="11016" width="1.81640625" style="89" customWidth="1"/>
    <col min="11017" max="11017" width="13.54296875" style="89" customWidth="1"/>
    <col min="11018" max="11018" width="2.1796875" style="89" customWidth="1"/>
    <col min="11019" max="11019" width="13" style="89" customWidth="1"/>
    <col min="11020" max="11020" width="1.54296875" style="89" customWidth="1"/>
    <col min="11021" max="11021" width="13.26953125" style="89" customWidth="1"/>
    <col min="11022" max="11022" width="9.81640625" style="89" bestFit="1" customWidth="1"/>
    <col min="11023" max="11264" width="9.1796875" style="89"/>
    <col min="11265" max="11269" width="1.7265625" style="89" customWidth="1"/>
    <col min="11270" max="11270" width="42.81640625" style="89" customWidth="1"/>
    <col min="11271" max="11271" width="13.453125" style="89" customWidth="1"/>
    <col min="11272" max="11272" width="1.81640625" style="89" customWidth="1"/>
    <col min="11273" max="11273" width="13.54296875" style="89" customWidth="1"/>
    <col min="11274" max="11274" width="2.1796875" style="89" customWidth="1"/>
    <col min="11275" max="11275" width="13" style="89" customWidth="1"/>
    <col min="11276" max="11276" width="1.54296875" style="89" customWidth="1"/>
    <col min="11277" max="11277" width="13.26953125" style="89" customWidth="1"/>
    <col min="11278" max="11278" width="9.81640625" style="89" bestFit="1" customWidth="1"/>
    <col min="11279" max="11520" width="9.1796875" style="89"/>
    <col min="11521" max="11525" width="1.7265625" style="89" customWidth="1"/>
    <col min="11526" max="11526" width="42.81640625" style="89" customWidth="1"/>
    <col min="11527" max="11527" width="13.453125" style="89" customWidth="1"/>
    <col min="11528" max="11528" width="1.81640625" style="89" customWidth="1"/>
    <col min="11529" max="11529" width="13.54296875" style="89" customWidth="1"/>
    <col min="11530" max="11530" width="2.1796875" style="89" customWidth="1"/>
    <col min="11531" max="11531" width="13" style="89" customWidth="1"/>
    <col min="11532" max="11532" width="1.54296875" style="89" customWidth="1"/>
    <col min="11533" max="11533" width="13.26953125" style="89" customWidth="1"/>
    <col min="11534" max="11534" width="9.81640625" style="89" bestFit="1" customWidth="1"/>
    <col min="11535" max="11776" width="9.1796875" style="89"/>
    <col min="11777" max="11781" width="1.7265625" style="89" customWidth="1"/>
    <col min="11782" max="11782" width="42.81640625" style="89" customWidth="1"/>
    <col min="11783" max="11783" width="13.453125" style="89" customWidth="1"/>
    <col min="11784" max="11784" width="1.81640625" style="89" customWidth="1"/>
    <col min="11785" max="11785" width="13.54296875" style="89" customWidth="1"/>
    <col min="11786" max="11786" width="2.1796875" style="89" customWidth="1"/>
    <col min="11787" max="11787" width="13" style="89" customWidth="1"/>
    <col min="11788" max="11788" width="1.54296875" style="89" customWidth="1"/>
    <col min="11789" max="11789" width="13.26953125" style="89" customWidth="1"/>
    <col min="11790" max="11790" width="9.81640625" style="89" bestFit="1" customWidth="1"/>
    <col min="11791" max="12032" width="9.1796875" style="89"/>
    <col min="12033" max="12037" width="1.7265625" style="89" customWidth="1"/>
    <col min="12038" max="12038" width="42.81640625" style="89" customWidth="1"/>
    <col min="12039" max="12039" width="13.453125" style="89" customWidth="1"/>
    <col min="12040" max="12040" width="1.81640625" style="89" customWidth="1"/>
    <col min="12041" max="12041" width="13.54296875" style="89" customWidth="1"/>
    <col min="12042" max="12042" width="2.1796875" style="89" customWidth="1"/>
    <col min="12043" max="12043" width="13" style="89" customWidth="1"/>
    <col min="12044" max="12044" width="1.54296875" style="89" customWidth="1"/>
    <col min="12045" max="12045" width="13.26953125" style="89" customWidth="1"/>
    <col min="12046" max="12046" width="9.81640625" style="89" bestFit="1" customWidth="1"/>
    <col min="12047" max="12288" width="9.1796875" style="89"/>
    <col min="12289" max="12293" width="1.7265625" style="89" customWidth="1"/>
    <col min="12294" max="12294" width="42.81640625" style="89" customWidth="1"/>
    <col min="12295" max="12295" width="13.453125" style="89" customWidth="1"/>
    <col min="12296" max="12296" width="1.81640625" style="89" customWidth="1"/>
    <col min="12297" max="12297" width="13.54296875" style="89" customWidth="1"/>
    <col min="12298" max="12298" width="2.1796875" style="89" customWidth="1"/>
    <col min="12299" max="12299" width="13" style="89" customWidth="1"/>
    <col min="12300" max="12300" width="1.54296875" style="89" customWidth="1"/>
    <col min="12301" max="12301" width="13.26953125" style="89" customWidth="1"/>
    <col min="12302" max="12302" width="9.81640625" style="89" bestFit="1" customWidth="1"/>
    <col min="12303" max="12544" width="9.1796875" style="89"/>
    <col min="12545" max="12549" width="1.7265625" style="89" customWidth="1"/>
    <col min="12550" max="12550" width="42.81640625" style="89" customWidth="1"/>
    <col min="12551" max="12551" width="13.453125" style="89" customWidth="1"/>
    <col min="12552" max="12552" width="1.81640625" style="89" customWidth="1"/>
    <col min="12553" max="12553" width="13.54296875" style="89" customWidth="1"/>
    <col min="12554" max="12554" width="2.1796875" style="89" customWidth="1"/>
    <col min="12555" max="12555" width="13" style="89" customWidth="1"/>
    <col min="12556" max="12556" width="1.54296875" style="89" customWidth="1"/>
    <col min="12557" max="12557" width="13.26953125" style="89" customWidth="1"/>
    <col min="12558" max="12558" width="9.81640625" style="89" bestFit="1" customWidth="1"/>
    <col min="12559" max="12800" width="9.1796875" style="89"/>
    <col min="12801" max="12805" width="1.7265625" style="89" customWidth="1"/>
    <col min="12806" max="12806" width="42.81640625" style="89" customWidth="1"/>
    <col min="12807" max="12807" width="13.453125" style="89" customWidth="1"/>
    <col min="12808" max="12808" width="1.81640625" style="89" customWidth="1"/>
    <col min="12809" max="12809" width="13.54296875" style="89" customWidth="1"/>
    <col min="12810" max="12810" width="2.1796875" style="89" customWidth="1"/>
    <col min="12811" max="12811" width="13" style="89" customWidth="1"/>
    <col min="12812" max="12812" width="1.54296875" style="89" customWidth="1"/>
    <col min="12813" max="12813" width="13.26953125" style="89" customWidth="1"/>
    <col min="12814" max="12814" width="9.81640625" style="89" bestFit="1" customWidth="1"/>
    <col min="12815" max="13056" width="9.1796875" style="89"/>
    <col min="13057" max="13061" width="1.7265625" style="89" customWidth="1"/>
    <col min="13062" max="13062" width="42.81640625" style="89" customWidth="1"/>
    <col min="13063" max="13063" width="13.453125" style="89" customWidth="1"/>
    <col min="13064" max="13064" width="1.81640625" style="89" customWidth="1"/>
    <col min="13065" max="13065" width="13.54296875" style="89" customWidth="1"/>
    <col min="13066" max="13066" width="2.1796875" style="89" customWidth="1"/>
    <col min="13067" max="13067" width="13" style="89" customWidth="1"/>
    <col min="13068" max="13068" width="1.54296875" style="89" customWidth="1"/>
    <col min="13069" max="13069" width="13.26953125" style="89" customWidth="1"/>
    <col min="13070" max="13070" width="9.81640625" style="89" bestFit="1" customWidth="1"/>
    <col min="13071" max="13312" width="9.1796875" style="89"/>
    <col min="13313" max="13317" width="1.7265625" style="89" customWidth="1"/>
    <col min="13318" max="13318" width="42.81640625" style="89" customWidth="1"/>
    <col min="13319" max="13319" width="13.453125" style="89" customWidth="1"/>
    <col min="13320" max="13320" width="1.81640625" style="89" customWidth="1"/>
    <col min="13321" max="13321" width="13.54296875" style="89" customWidth="1"/>
    <col min="13322" max="13322" width="2.1796875" style="89" customWidth="1"/>
    <col min="13323" max="13323" width="13" style="89" customWidth="1"/>
    <col min="13324" max="13324" width="1.54296875" style="89" customWidth="1"/>
    <col min="13325" max="13325" width="13.26953125" style="89" customWidth="1"/>
    <col min="13326" max="13326" width="9.81640625" style="89" bestFit="1" customWidth="1"/>
    <col min="13327" max="13568" width="9.1796875" style="89"/>
    <col min="13569" max="13573" width="1.7265625" style="89" customWidth="1"/>
    <col min="13574" max="13574" width="42.81640625" style="89" customWidth="1"/>
    <col min="13575" max="13575" width="13.453125" style="89" customWidth="1"/>
    <col min="13576" max="13576" width="1.81640625" style="89" customWidth="1"/>
    <col min="13577" max="13577" width="13.54296875" style="89" customWidth="1"/>
    <col min="13578" max="13578" width="2.1796875" style="89" customWidth="1"/>
    <col min="13579" max="13579" width="13" style="89" customWidth="1"/>
    <col min="13580" max="13580" width="1.54296875" style="89" customWidth="1"/>
    <col min="13581" max="13581" width="13.26953125" style="89" customWidth="1"/>
    <col min="13582" max="13582" width="9.81640625" style="89" bestFit="1" customWidth="1"/>
    <col min="13583" max="13824" width="9.1796875" style="89"/>
    <col min="13825" max="13829" width="1.7265625" style="89" customWidth="1"/>
    <col min="13830" max="13830" width="42.81640625" style="89" customWidth="1"/>
    <col min="13831" max="13831" width="13.453125" style="89" customWidth="1"/>
    <col min="13832" max="13832" width="1.81640625" style="89" customWidth="1"/>
    <col min="13833" max="13833" width="13.54296875" style="89" customWidth="1"/>
    <col min="13834" max="13834" width="2.1796875" style="89" customWidth="1"/>
    <col min="13835" max="13835" width="13" style="89" customWidth="1"/>
    <col min="13836" max="13836" width="1.54296875" style="89" customWidth="1"/>
    <col min="13837" max="13837" width="13.26953125" style="89" customWidth="1"/>
    <col min="13838" max="13838" width="9.81640625" style="89" bestFit="1" customWidth="1"/>
    <col min="13839" max="14080" width="9.1796875" style="89"/>
    <col min="14081" max="14085" width="1.7265625" style="89" customWidth="1"/>
    <col min="14086" max="14086" width="42.81640625" style="89" customWidth="1"/>
    <col min="14087" max="14087" width="13.453125" style="89" customWidth="1"/>
    <col min="14088" max="14088" width="1.81640625" style="89" customWidth="1"/>
    <col min="14089" max="14089" width="13.54296875" style="89" customWidth="1"/>
    <col min="14090" max="14090" width="2.1796875" style="89" customWidth="1"/>
    <col min="14091" max="14091" width="13" style="89" customWidth="1"/>
    <col min="14092" max="14092" width="1.54296875" style="89" customWidth="1"/>
    <col min="14093" max="14093" width="13.26953125" style="89" customWidth="1"/>
    <col min="14094" max="14094" width="9.81640625" style="89" bestFit="1" customWidth="1"/>
    <col min="14095" max="14336" width="9.1796875" style="89"/>
    <col min="14337" max="14341" width="1.7265625" style="89" customWidth="1"/>
    <col min="14342" max="14342" width="42.81640625" style="89" customWidth="1"/>
    <col min="14343" max="14343" width="13.453125" style="89" customWidth="1"/>
    <col min="14344" max="14344" width="1.81640625" style="89" customWidth="1"/>
    <col min="14345" max="14345" width="13.54296875" style="89" customWidth="1"/>
    <col min="14346" max="14346" width="2.1796875" style="89" customWidth="1"/>
    <col min="14347" max="14347" width="13" style="89" customWidth="1"/>
    <col min="14348" max="14348" width="1.54296875" style="89" customWidth="1"/>
    <col min="14349" max="14349" width="13.26953125" style="89" customWidth="1"/>
    <col min="14350" max="14350" width="9.81640625" style="89" bestFit="1" customWidth="1"/>
    <col min="14351" max="14592" width="9.1796875" style="89"/>
    <col min="14593" max="14597" width="1.7265625" style="89" customWidth="1"/>
    <col min="14598" max="14598" width="42.81640625" style="89" customWidth="1"/>
    <col min="14599" max="14599" width="13.453125" style="89" customWidth="1"/>
    <col min="14600" max="14600" width="1.81640625" style="89" customWidth="1"/>
    <col min="14601" max="14601" width="13.54296875" style="89" customWidth="1"/>
    <col min="14602" max="14602" width="2.1796875" style="89" customWidth="1"/>
    <col min="14603" max="14603" width="13" style="89" customWidth="1"/>
    <col min="14604" max="14604" width="1.54296875" style="89" customWidth="1"/>
    <col min="14605" max="14605" width="13.26953125" style="89" customWidth="1"/>
    <col min="14606" max="14606" width="9.81640625" style="89" bestFit="1" customWidth="1"/>
    <col min="14607" max="14848" width="9.1796875" style="89"/>
    <col min="14849" max="14853" width="1.7265625" style="89" customWidth="1"/>
    <col min="14854" max="14854" width="42.81640625" style="89" customWidth="1"/>
    <col min="14855" max="14855" width="13.453125" style="89" customWidth="1"/>
    <col min="14856" max="14856" width="1.81640625" style="89" customWidth="1"/>
    <col min="14857" max="14857" width="13.54296875" style="89" customWidth="1"/>
    <col min="14858" max="14858" width="2.1796875" style="89" customWidth="1"/>
    <col min="14859" max="14859" width="13" style="89" customWidth="1"/>
    <col min="14860" max="14860" width="1.54296875" style="89" customWidth="1"/>
    <col min="14861" max="14861" width="13.26953125" style="89" customWidth="1"/>
    <col min="14862" max="14862" width="9.81640625" style="89" bestFit="1" customWidth="1"/>
    <col min="14863" max="15104" width="9.1796875" style="89"/>
    <col min="15105" max="15109" width="1.7265625" style="89" customWidth="1"/>
    <col min="15110" max="15110" width="42.81640625" style="89" customWidth="1"/>
    <col min="15111" max="15111" width="13.453125" style="89" customWidth="1"/>
    <col min="15112" max="15112" width="1.81640625" style="89" customWidth="1"/>
    <col min="15113" max="15113" width="13.54296875" style="89" customWidth="1"/>
    <col min="15114" max="15114" width="2.1796875" style="89" customWidth="1"/>
    <col min="15115" max="15115" width="13" style="89" customWidth="1"/>
    <col min="15116" max="15116" width="1.54296875" style="89" customWidth="1"/>
    <col min="15117" max="15117" width="13.26953125" style="89" customWidth="1"/>
    <col min="15118" max="15118" width="9.81640625" style="89" bestFit="1" customWidth="1"/>
    <col min="15119" max="15360" width="9.1796875" style="89"/>
    <col min="15361" max="15365" width="1.7265625" style="89" customWidth="1"/>
    <col min="15366" max="15366" width="42.81640625" style="89" customWidth="1"/>
    <col min="15367" max="15367" width="13.453125" style="89" customWidth="1"/>
    <col min="15368" max="15368" width="1.81640625" style="89" customWidth="1"/>
    <col min="15369" max="15369" width="13.54296875" style="89" customWidth="1"/>
    <col min="15370" max="15370" width="2.1796875" style="89" customWidth="1"/>
    <col min="15371" max="15371" width="13" style="89" customWidth="1"/>
    <col min="15372" max="15372" width="1.54296875" style="89" customWidth="1"/>
    <col min="15373" max="15373" width="13.26953125" style="89" customWidth="1"/>
    <col min="15374" max="15374" width="9.81640625" style="89" bestFit="1" customWidth="1"/>
    <col min="15375" max="15616" width="9.1796875" style="89"/>
    <col min="15617" max="15621" width="1.7265625" style="89" customWidth="1"/>
    <col min="15622" max="15622" width="42.81640625" style="89" customWidth="1"/>
    <col min="15623" max="15623" width="13.453125" style="89" customWidth="1"/>
    <col min="15624" max="15624" width="1.81640625" style="89" customWidth="1"/>
    <col min="15625" max="15625" width="13.54296875" style="89" customWidth="1"/>
    <col min="15626" max="15626" width="2.1796875" style="89" customWidth="1"/>
    <col min="15627" max="15627" width="13" style="89" customWidth="1"/>
    <col min="15628" max="15628" width="1.54296875" style="89" customWidth="1"/>
    <col min="15629" max="15629" width="13.26953125" style="89" customWidth="1"/>
    <col min="15630" max="15630" width="9.81640625" style="89" bestFit="1" customWidth="1"/>
    <col min="15631" max="15872" width="9.1796875" style="89"/>
    <col min="15873" max="15877" width="1.7265625" style="89" customWidth="1"/>
    <col min="15878" max="15878" width="42.81640625" style="89" customWidth="1"/>
    <col min="15879" max="15879" width="13.453125" style="89" customWidth="1"/>
    <col min="15880" max="15880" width="1.81640625" style="89" customWidth="1"/>
    <col min="15881" max="15881" width="13.54296875" style="89" customWidth="1"/>
    <col min="15882" max="15882" width="2.1796875" style="89" customWidth="1"/>
    <col min="15883" max="15883" width="13" style="89" customWidth="1"/>
    <col min="15884" max="15884" width="1.54296875" style="89" customWidth="1"/>
    <col min="15885" max="15885" width="13.26953125" style="89" customWidth="1"/>
    <col min="15886" max="15886" width="9.81640625" style="89" bestFit="1" customWidth="1"/>
    <col min="15887" max="16128" width="9.1796875" style="89"/>
    <col min="16129" max="16133" width="1.7265625" style="89" customWidth="1"/>
    <col min="16134" max="16134" width="42.81640625" style="89" customWidth="1"/>
    <col min="16135" max="16135" width="13.453125" style="89" customWidth="1"/>
    <col min="16136" max="16136" width="1.81640625" style="89" customWidth="1"/>
    <col min="16137" max="16137" width="13.54296875" style="89" customWidth="1"/>
    <col min="16138" max="16138" width="2.1796875" style="89" customWidth="1"/>
    <col min="16139" max="16139" width="13" style="89" customWidth="1"/>
    <col min="16140" max="16140" width="1.54296875" style="89" customWidth="1"/>
    <col min="16141" max="16141" width="13.26953125" style="89" customWidth="1"/>
    <col min="16142" max="16142" width="9.81640625" style="89" bestFit="1" customWidth="1"/>
    <col min="16143" max="16384" width="9.1796875" style="89"/>
  </cols>
  <sheetData>
    <row r="1" spans="1:16" ht="18" customHeight="1" x14ac:dyDescent="0.6">
      <c r="A1" s="123" t="s">
        <v>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</row>
    <row r="2" spans="1:16" ht="18" customHeight="1" x14ac:dyDescent="0.6">
      <c r="A2" s="123" t="s">
        <v>49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90"/>
    </row>
    <row r="3" spans="1:16" ht="18" customHeight="1" x14ac:dyDescent="0.6">
      <c r="A3" s="123" t="s">
        <v>110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</row>
    <row r="4" spans="1:16" ht="18" customHeight="1" x14ac:dyDescent="0.6">
      <c r="A4" s="123" t="s">
        <v>38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</row>
    <row r="5" spans="1:16" ht="12" customHeight="1" x14ac:dyDescent="0.25">
      <c r="G5" s="91"/>
      <c r="I5" s="91"/>
      <c r="K5" s="92"/>
      <c r="L5" s="71"/>
      <c r="M5" s="93" t="s">
        <v>20</v>
      </c>
    </row>
    <row r="6" spans="1:16" ht="18" customHeight="1" x14ac:dyDescent="0.25">
      <c r="G6" s="124" t="s">
        <v>1</v>
      </c>
      <c r="H6" s="124"/>
      <c r="I6" s="124"/>
      <c r="J6" s="94"/>
      <c r="K6" s="125" t="s">
        <v>36</v>
      </c>
      <c r="L6" s="125"/>
      <c r="M6" s="125"/>
    </row>
    <row r="7" spans="1:16" ht="20.149999999999999" customHeight="1" x14ac:dyDescent="0.25">
      <c r="G7" s="95">
        <v>2567</v>
      </c>
      <c r="I7" s="95">
        <v>2566</v>
      </c>
      <c r="K7" s="95">
        <v>2567</v>
      </c>
      <c r="M7" s="95">
        <v>2566</v>
      </c>
    </row>
    <row r="8" spans="1:16" ht="7.5" customHeight="1" x14ac:dyDescent="0.25">
      <c r="M8" s="96"/>
    </row>
    <row r="9" spans="1:16" ht="21.75" customHeight="1" x14ac:dyDescent="0.25">
      <c r="A9" s="89" t="s">
        <v>51</v>
      </c>
      <c r="G9" s="60">
        <v>155628448</v>
      </c>
      <c r="I9" s="60">
        <v>141727334</v>
      </c>
      <c r="K9" s="60">
        <v>122759167</v>
      </c>
      <c r="M9" s="60">
        <v>110412441</v>
      </c>
      <c r="N9" s="97"/>
      <c r="O9" s="97"/>
      <c r="P9" s="97"/>
    </row>
    <row r="10" spans="1:16" ht="21.75" customHeight="1" x14ac:dyDescent="0.25">
      <c r="A10" s="89" t="s">
        <v>52</v>
      </c>
      <c r="G10" s="60">
        <v>55705806</v>
      </c>
      <c r="I10" s="60">
        <v>46031988</v>
      </c>
      <c r="J10" s="98"/>
      <c r="K10" s="60">
        <v>41957912</v>
      </c>
      <c r="M10" s="60">
        <v>33789518</v>
      </c>
      <c r="N10" s="97"/>
      <c r="O10" s="97"/>
      <c r="P10" s="97"/>
    </row>
    <row r="11" spans="1:16" ht="21.75" customHeight="1" x14ac:dyDescent="0.25">
      <c r="C11" s="89" t="s">
        <v>53</v>
      </c>
      <c r="G11" s="70">
        <f>G9-G10</f>
        <v>99922642</v>
      </c>
      <c r="I11" s="70">
        <f>I9-I10</f>
        <v>95695346</v>
      </c>
      <c r="K11" s="70">
        <f>K9-K10</f>
        <v>80801255</v>
      </c>
      <c r="M11" s="70">
        <f>M9-M10</f>
        <v>76622923</v>
      </c>
      <c r="N11" s="97"/>
      <c r="O11" s="97"/>
      <c r="P11" s="97"/>
    </row>
    <row r="12" spans="1:16" ht="21.75" customHeight="1" x14ac:dyDescent="0.25">
      <c r="A12" s="89" t="s">
        <v>54</v>
      </c>
      <c r="G12" s="60">
        <v>32829842</v>
      </c>
      <c r="I12" s="60">
        <v>31958148</v>
      </c>
      <c r="K12" s="60">
        <v>25542900</v>
      </c>
      <c r="M12" s="60">
        <v>24365897</v>
      </c>
      <c r="N12" s="97"/>
      <c r="O12" s="97"/>
      <c r="P12" s="97"/>
    </row>
    <row r="13" spans="1:16" ht="21.75" customHeight="1" x14ac:dyDescent="0.25">
      <c r="A13" s="89" t="s">
        <v>55</v>
      </c>
      <c r="G13" s="60">
        <v>12118573</v>
      </c>
      <c r="I13" s="60">
        <v>11492418</v>
      </c>
      <c r="K13" s="60">
        <v>10692932</v>
      </c>
      <c r="M13" s="60">
        <v>10119441</v>
      </c>
      <c r="N13" s="97"/>
      <c r="O13" s="97"/>
      <c r="P13" s="97"/>
    </row>
    <row r="14" spans="1:16" ht="21.75" customHeight="1" x14ac:dyDescent="0.25">
      <c r="C14" s="89" t="s">
        <v>56</v>
      </c>
      <c r="G14" s="70">
        <f>G12-G13</f>
        <v>20711269</v>
      </c>
      <c r="I14" s="70">
        <f>I12-I13</f>
        <v>20465730</v>
      </c>
      <c r="K14" s="70">
        <f>K12-K13</f>
        <v>14849968</v>
      </c>
      <c r="M14" s="70">
        <f>M12-M13</f>
        <v>14246456</v>
      </c>
      <c r="N14" s="97"/>
      <c r="O14" s="97"/>
      <c r="P14" s="97"/>
    </row>
    <row r="15" spans="1:16" ht="21.75" customHeight="1" x14ac:dyDescent="0.25">
      <c r="A15" s="89" t="s">
        <v>101</v>
      </c>
      <c r="G15" s="99"/>
      <c r="I15" s="99"/>
      <c r="K15" s="99"/>
      <c r="M15" s="99"/>
      <c r="N15" s="97"/>
      <c r="O15" s="97"/>
    </row>
    <row r="16" spans="1:16" ht="21.75" customHeight="1" x14ac:dyDescent="0.25">
      <c r="B16" s="89" t="s">
        <v>57</v>
      </c>
      <c r="G16" s="99">
        <v>5979864</v>
      </c>
      <c r="I16" s="99">
        <v>5584877</v>
      </c>
      <c r="K16" s="99">
        <v>5130438</v>
      </c>
      <c r="M16" s="99">
        <v>4391641</v>
      </c>
      <c r="N16" s="97"/>
      <c r="O16" s="97"/>
      <c r="P16" s="97"/>
    </row>
    <row r="17" spans="1:16" ht="21.75" customHeight="1" x14ac:dyDescent="0.25">
      <c r="A17" s="89" t="s">
        <v>97</v>
      </c>
      <c r="G17" s="99">
        <v>758026</v>
      </c>
      <c r="I17" s="66">
        <v>-125049</v>
      </c>
      <c r="K17" s="99">
        <v>686879</v>
      </c>
      <c r="M17" s="66">
        <v>-113544</v>
      </c>
      <c r="N17" s="97"/>
      <c r="O17" s="97"/>
      <c r="P17" s="97"/>
    </row>
    <row r="18" spans="1:16" ht="21.75" customHeight="1" x14ac:dyDescent="0.25">
      <c r="A18" s="89" t="s">
        <v>58</v>
      </c>
      <c r="G18" s="60">
        <v>156840</v>
      </c>
      <c r="I18" s="60">
        <v>151439</v>
      </c>
      <c r="K18" s="60">
        <v>0</v>
      </c>
      <c r="M18" s="60">
        <v>0</v>
      </c>
      <c r="N18" s="97"/>
      <c r="O18" s="97"/>
      <c r="P18" s="97"/>
    </row>
    <row r="19" spans="1:16" ht="21.75" customHeight="1" x14ac:dyDescent="0.25">
      <c r="A19" s="89" t="s">
        <v>59</v>
      </c>
      <c r="B19" s="100"/>
      <c r="C19" s="100"/>
      <c r="D19" s="100"/>
      <c r="E19" s="100"/>
      <c r="F19" s="100"/>
      <c r="G19" s="60">
        <v>828940</v>
      </c>
      <c r="I19" s="60">
        <v>769521</v>
      </c>
      <c r="K19" s="60">
        <v>522019</v>
      </c>
      <c r="M19" s="60">
        <v>189981</v>
      </c>
      <c r="N19" s="97"/>
      <c r="O19" s="97"/>
      <c r="P19" s="97"/>
    </row>
    <row r="20" spans="1:16" ht="21.75" customHeight="1" x14ac:dyDescent="0.25">
      <c r="A20" s="89" t="s">
        <v>60</v>
      </c>
      <c r="B20" s="100"/>
      <c r="C20" s="100"/>
      <c r="D20" s="100"/>
      <c r="E20" s="100"/>
      <c r="F20" s="100"/>
      <c r="G20" s="60">
        <v>2016606</v>
      </c>
      <c r="I20" s="60">
        <v>2063702</v>
      </c>
      <c r="K20" s="60">
        <v>6249988</v>
      </c>
      <c r="M20" s="60">
        <v>5609856</v>
      </c>
      <c r="N20" s="97"/>
      <c r="O20" s="97"/>
      <c r="P20" s="97"/>
    </row>
    <row r="21" spans="1:16" ht="21.75" customHeight="1" x14ac:dyDescent="0.25">
      <c r="A21" s="89" t="s">
        <v>61</v>
      </c>
      <c r="G21" s="69">
        <v>658503</v>
      </c>
      <c r="I21" s="69">
        <v>692166</v>
      </c>
      <c r="K21" s="69">
        <v>314667</v>
      </c>
      <c r="M21" s="60">
        <v>299164</v>
      </c>
      <c r="N21" s="97"/>
      <c r="O21" s="97"/>
      <c r="P21" s="97"/>
    </row>
    <row r="22" spans="1:16" ht="21.75" customHeight="1" x14ac:dyDescent="0.25">
      <c r="C22" s="89" t="s">
        <v>62</v>
      </c>
      <c r="G22" s="70">
        <f>G11+G14+SUM(G16:G21)</f>
        <v>131032690</v>
      </c>
      <c r="I22" s="70">
        <f>I11+I14+SUM(I16:I21)</f>
        <v>125297732</v>
      </c>
      <c r="K22" s="70">
        <f>K11+K14+SUM(K16:K21)</f>
        <v>108555214</v>
      </c>
      <c r="M22" s="70">
        <f>M11+M14+SUM(M16:M21)</f>
        <v>101246477</v>
      </c>
      <c r="N22" s="97"/>
      <c r="O22" s="97"/>
      <c r="P22" s="97"/>
    </row>
    <row r="23" spans="1:16" ht="21.75" customHeight="1" x14ac:dyDescent="0.25">
      <c r="A23" s="89" t="s">
        <v>63</v>
      </c>
      <c r="G23" s="60"/>
      <c r="I23" s="60"/>
      <c r="K23" s="60"/>
      <c r="M23" s="60"/>
      <c r="N23" s="97"/>
      <c r="O23" s="97"/>
    </row>
    <row r="24" spans="1:16" ht="21.75" customHeight="1" x14ac:dyDescent="0.25">
      <c r="C24" s="89" t="s">
        <v>64</v>
      </c>
      <c r="G24" s="60">
        <v>27037595</v>
      </c>
      <c r="I24" s="60">
        <v>26881611</v>
      </c>
      <c r="K24" s="60">
        <v>19526174</v>
      </c>
      <c r="M24" s="60">
        <v>19063929</v>
      </c>
      <c r="N24" s="97"/>
      <c r="O24" s="97"/>
      <c r="P24" s="97"/>
    </row>
    <row r="25" spans="1:16" ht="21.75" customHeight="1" x14ac:dyDescent="0.25">
      <c r="C25" s="89" t="s">
        <v>65</v>
      </c>
      <c r="G25" s="60">
        <v>179480</v>
      </c>
      <c r="I25" s="60">
        <v>165737</v>
      </c>
      <c r="K25" s="60">
        <v>91250</v>
      </c>
      <c r="M25" s="60">
        <v>87135</v>
      </c>
      <c r="N25" s="97"/>
      <c r="O25" s="97"/>
      <c r="P25" s="97"/>
    </row>
    <row r="26" spans="1:16" ht="21.75" customHeight="1" x14ac:dyDescent="0.25">
      <c r="C26" s="89" t="s">
        <v>66</v>
      </c>
      <c r="G26" s="60">
        <v>11888082</v>
      </c>
      <c r="I26" s="60">
        <v>11418184</v>
      </c>
      <c r="K26" s="60">
        <v>8964256</v>
      </c>
      <c r="M26" s="60">
        <v>8512831</v>
      </c>
      <c r="N26" s="97"/>
      <c r="O26" s="97"/>
      <c r="P26" s="97"/>
    </row>
    <row r="27" spans="1:16" ht="21.75" customHeight="1" x14ac:dyDescent="0.25">
      <c r="C27" s="89" t="s">
        <v>67</v>
      </c>
      <c r="G27" s="60">
        <v>4241728</v>
      </c>
      <c r="I27" s="60">
        <v>3564485</v>
      </c>
      <c r="K27" s="60">
        <v>4186197</v>
      </c>
      <c r="M27" s="60">
        <v>3508353</v>
      </c>
      <c r="N27" s="97"/>
      <c r="O27" s="97"/>
      <c r="P27" s="97"/>
    </row>
    <row r="28" spans="1:16" ht="21.75" customHeight="1" x14ac:dyDescent="0.25">
      <c r="C28" s="89" t="s">
        <v>23</v>
      </c>
      <c r="G28" s="69">
        <v>17304628</v>
      </c>
      <c r="I28" s="69">
        <v>16126783</v>
      </c>
      <c r="K28" s="69">
        <v>12961227</v>
      </c>
      <c r="M28" s="69">
        <v>12958355</v>
      </c>
      <c r="N28" s="97"/>
      <c r="O28" s="97"/>
      <c r="P28" s="97"/>
    </row>
    <row r="29" spans="1:16" ht="21.75" customHeight="1" x14ac:dyDescent="0.25">
      <c r="E29" s="89" t="s">
        <v>68</v>
      </c>
      <c r="G29" s="70">
        <f>SUM(G24:G28)</f>
        <v>60651513</v>
      </c>
      <c r="I29" s="70">
        <f>SUM(I24:I28)</f>
        <v>58156800</v>
      </c>
      <c r="K29" s="70">
        <f>SUM(K24:K28)</f>
        <v>45729104</v>
      </c>
      <c r="M29" s="70">
        <f>SUM(M24:M28)</f>
        <v>44130603</v>
      </c>
      <c r="N29" s="97"/>
      <c r="O29" s="97"/>
      <c r="P29" s="97"/>
    </row>
    <row r="30" spans="1:16" ht="21.75" customHeight="1" x14ac:dyDescent="0.25">
      <c r="A30" s="89" t="s">
        <v>69</v>
      </c>
      <c r="G30" s="70">
        <v>27204175</v>
      </c>
      <c r="I30" s="70">
        <v>26323164</v>
      </c>
      <c r="K30" s="70">
        <v>24194964</v>
      </c>
      <c r="M30" s="70">
        <v>21344534</v>
      </c>
      <c r="N30" s="97"/>
      <c r="O30" s="97"/>
      <c r="P30" s="97"/>
    </row>
    <row r="31" spans="1:16" ht="21.75" customHeight="1" x14ac:dyDescent="0.25">
      <c r="A31" s="89" t="s">
        <v>70</v>
      </c>
      <c r="G31" s="59">
        <f>+G22-G29-G30</f>
        <v>43177002</v>
      </c>
      <c r="I31" s="59">
        <f>+I22-I29-I30</f>
        <v>40817768</v>
      </c>
      <c r="K31" s="59">
        <f>+K22-K29-K30</f>
        <v>38631146</v>
      </c>
      <c r="M31" s="59">
        <f>+M22-M29-M30</f>
        <v>35771340</v>
      </c>
      <c r="N31" s="97"/>
      <c r="O31" s="97"/>
      <c r="P31" s="97"/>
    </row>
    <row r="32" spans="1:16" ht="21.75" customHeight="1" x14ac:dyDescent="0.25">
      <c r="A32" s="89" t="s">
        <v>71</v>
      </c>
      <c r="G32" s="65">
        <v>8049749</v>
      </c>
      <c r="I32" s="65">
        <v>7712147</v>
      </c>
      <c r="K32" s="65">
        <v>6290593</v>
      </c>
      <c r="M32" s="69">
        <v>5921115</v>
      </c>
      <c r="N32" s="97"/>
      <c r="O32" s="97"/>
      <c r="P32" s="97"/>
    </row>
    <row r="33" spans="1:18" ht="21.75" customHeight="1" x14ac:dyDescent="0.25">
      <c r="A33" s="89" t="s">
        <v>72</v>
      </c>
      <c r="G33" s="70">
        <f>G31-G32</f>
        <v>35127253</v>
      </c>
      <c r="I33" s="70">
        <f>I31-I32</f>
        <v>33105621</v>
      </c>
      <c r="K33" s="70">
        <f>K31-K32</f>
        <v>32340553</v>
      </c>
      <c r="M33" s="70">
        <f>M31-M32</f>
        <v>29850225</v>
      </c>
      <c r="N33" s="97"/>
      <c r="O33" s="97"/>
      <c r="P33" s="97"/>
      <c r="R33" s="40"/>
    </row>
    <row r="34" spans="1:18" ht="21.75" customHeight="1" x14ac:dyDescent="0.25">
      <c r="G34" s="101"/>
      <c r="I34" s="101"/>
      <c r="K34" s="101"/>
      <c r="M34" s="101"/>
      <c r="N34" s="97"/>
      <c r="O34" s="97"/>
      <c r="R34" s="40"/>
    </row>
    <row r="35" spans="1:18" ht="21.75" customHeight="1" x14ac:dyDescent="0.25">
      <c r="A35" s="89" t="s">
        <v>73</v>
      </c>
      <c r="G35" s="101"/>
      <c r="I35" s="101"/>
      <c r="K35" s="101"/>
      <c r="M35" s="101"/>
      <c r="N35" s="97"/>
      <c r="O35" s="97"/>
    </row>
    <row r="36" spans="1:18" ht="21.75" customHeight="1" x14ac:dyDescent="0.25">
      <c r="C36" s="89" t="s">
        <v>74</v>
      </c>
      <c r="G36" s="99"/>
      <c r="I36" s="99"/>
      <c r="K36" s="99"/>
      <c r="M36" s="99"/>
      <c r="N36" s="97"/>
      <c r="O36" s="97"/>
    </row>
    <row r="37" spans="1:18" ht="21.75" customHeight="1" x14ac:dyDescent="0.25">
      <c r="D37" s="89" t="s">
        <v>75</v>
      </c>
      <c r="G37" s="99"/>
      <c r="I37" s="99"/>
      <c r="K37" s="99"/>
      <c r="M37" s="99"/>
      <c r="N37" s="97"/>
      <c r="O37" s="97"/>
    </row>
    <row r="38" spans="1:18" ht="21.75" customHeight="1" x14ac:dyDescent="0.25">
      <c r="E38" s="89" t="s">
        <v>105</v>
      </c>
      <c r="G38" s="99"/>
      <c r="I38" s="99"/>
      <c r="K38" s="99"/>
      <c r="M38" s="99"/>
      <c r="N38" s="97"/>
      <c r="O38" s="97"/>
    </row>
    <row r="39" spans="1:18" ht="21.75" customHeight="1" x14ac:dyDescent="0.25">
      <c r="F39" s="89" t="s">
        <v>76</v>
      </c>
      <c r="G39" s="60">
        <v>9229836</v>
      </c>
      <c r="I39" s="66">
        <v>-11812708</v>
      </c>
      <c r="K39" s="58">
        <v>8327942</v>
      </c>
      <c r="M39" s="66">
        <v>-12029281</v>
      </c>
      <c r="N39" s="97"/>
      <c r="O39" s="97"/>
      <c r="P39" s="97"/>
    </row>
    <row r="40" spans="1:18" ht="21.75" customHeight="1" x14ac:dyDescent="0.25">
      <c r="E40" s="89" t="s">
        <v>112</v>
      </c>
      <c r="G40" s="102"/>
      <c r="I40" s="102"/>
      <c r="J40" s="103"/>
      <c r="K40" s="102"/>
      <c r="M40" s="75"/>
      <c r="N40" s="97"/>
      <c r="O40" s="97"/>
    </row>
    <row r="41" spans="1:18" ht="21.75" customHeight="1" x14ac:dyDescent="0.25">
      <c r="F41" s="89" t="s">
        <v>78</v>
      </c>
      <c r="G41" s="66">
        <v>-1004413</v>
      </c>
      <c r="I41" s="66">
        <v>-755347</v>
      </c>
      <c r="K41" s="66">
        <v>-1004413</v>
      </c>
      <c r="M41" s="66">
        <v>-755347</v>
      </c>
      <c r="N41" s="97"/>
      <c r="O41" s="97"/>
      <c r="P41" s="97"/>
    </row>
    <row r="42" spans="1:18" ht="21.75" customHeight="1" x14ac:dyDescent="0.25">
      <c r="E42" s="89" t="s">
        <v>95</v>
      </c>
      <c r="G42" s="104"/>
      <c r="I42" s="104"/>
      <c r="K42" s="104"/>
      <c r="M42" s="60"/>
      <c r="N42" s="97"/>
      <c r="O42" s="97"/>
    </row>
    <row r="43" spans="1:18" ht="21.75" customHeight="1" x14ac:dyDescent="0.25">
      <c r="F43" s="89" t="s">
        <v>79</v>
      </c>
      <c r="G43" s="66">
        <v>-9176256</v>
      </c>
      <c r="I43" s="58">
        <v>11285040</v>
      </c>
      <c r="K43" s="66">
        <v>-4355656</v>
      </c>
      <c r="M43" s="99">
        <v>3097033</v>
      </c>
      <c r="N43" s="97"/>
      <c r="O43" s="97"/>
      <c r="P43" s="97"/>
    </row>
    <row r="44" spans="1:18" ht="21.75" customHeight="1" x14ac:dyDescent="0.25">
      <c r="E44" s="89" t="s">
        <v>80</v>
      </c>
      <c r="G44" s="66">
        <v>-2600</v>
      </c>
      <c r="I44" s="58">
        <v>1584</v>
      </c>
      <c r="J44" s="75"/>
      <c r="K44" s="75">
        <v>0</v>
      </c>
      <c r="M44" s="75">
        <v>0</v>
      </c>
      <c r="N44" s="97"/>
      <c r="O44" s="97"/>
      <c r="P44" s="97"/>
    </row>
    <row r="45" spans="1:18" ht="21.75" customHeight="1" x14ac:dyDescent="0.25">
      <c r="E45" s="89" t="s">
        <v>81</v>
      </c>
      <c r="G45" s="105"/>
      <c r="I45" s="105"/>
      <c r="K45" s="105"/>
      <c r="M45" s="74"/>
      <c r="N45" s="97"/>
      <c r="O45" s="97"/>
    </row>
    <row r="46" spans="1:18" ht="21.75" customHeight="1" x14ac:dyDescent="0.25">
      <c r="F46" s="89" t="s">
        <v>82</v>
      </c>
      <c r="G46" s="66">
        <v>-1676063</v>
      </c>
      <c r="I46" s="58">
        <v>1251448</v>
      </c>
      <c r="K46" s="66">
        <v>-1467384</v>
      </c>
      <c r="M46" s="99">
        <v>1302561</v>
      </c>
      <c r="N46" s="97"/>
      <c r="O46" s="97"/>
      <c r="P46" s="97"/>
    </row>
    <row r="47" spans="1:18" ht="21.75" customHeight="1" x14ac:dyDescent="0.25">
      <c r="C47" s="89" t="s">
        <v>83</v>
      </c>
      <c r="G47" s="106"/>
      <c r="I47" s="106"/>
      <c r="K47" s="106"/>
      <c r="M47" s="107"/>
      <c r="N47" s="97"/>
      <c r="O47" s="97"/>
    </row>
    <row r="48" spans="1:18" ht="21.75" customHeight="1" x14ac:dyDescent="0.25">
      <c r="D48" s="89" t="s">
        <v>75</v>
      </c>
      <c r="G48" s="106"/>
      <c r="I48" s="106"/>
      <c r="K48" s="106"/>
      <c r="M48" s="107"/>
      <c r="N48" s="97"/>
      <c r="O48" s="97"/>
    </row>
    <row r="49" spans="1:16" ht="21.75" customHeight="1" x14ac:dyDescent="0.25">
      <c r="E49" s="89" t="s">
        <v>84</v>
      </c>
      <c r="G49" s="66">
        <v>-145937</v>
      </c>
      <c r="I49" s="66">
        <v>-43063</v>
      </c>
      <c r="K49" s="66">
        <v>-145937</v>
      </c>
      <c r="M49" s="66">
        <v>-43063</v>
      </c>
      <c r="N49" s="97"/>
      <c r="O49" s="97"/>
      <c r="P49" s="97"/>
    </row>
    <row r="50" spans="1:16" ht="21.75" customHeight="1" x14ac:dyDescent="0.25">
      <c r="E50" s="89" t="s">
        <v>113</v>
      </c>
      <c r="G50" s="107"/>
      <c r="I50" s="107"/>
      <c r="K50" s="107"/>
      <c r="M50" s="107"/>
      <c r="N50" s="97"/>
      <c r="O50" s="97"/>
    </row>
    <row r="51" spans="1:16" ht="21.75" customHeight="1" x14ac:dyDescent="0.25">
      <c r="F51" s="89" t="s">
        <v>76</v>
      </c>
      <c r="G51" s="58">
        <v>1377724</v>
      </c>
      <c r="I51" s="58">
        <v>279632</v>
      </c>
      <c r="K51" s="58">
        <v>1627855</v>
      </c>
      <c r="M51" s="58">
        <v>160584</v>
      </c>
      <c r="N51" s="97"/>
      <c r="O51" s="97"/>
      <c r="P51" s="97"/>
    </row>
    <row r="52" spans="1:16" ht="21.75" customHeight="1" x14ac:dyDescent="0.25">
      <c r="E52" s="89" t="s">
        <v>102</v>
      </c>
      <c r="G52" s="107"/>
      <c r="I52" s="107"/>
      <c r="K52" s="107"/>
      <c r="M52" s="107"/>
      <c r="N52" s="97"/>
      <c r="O52" s="97"/>
    </row>
    <row r="53" spans="1:16" ht="21.75" customHeight="1" x14ac:dyDescent="0.25">
      <c r="F53" s="89" t="s">
        <v>85</v>
      </c>
      <c r="G53" s="107"/>
      <c r="I53" s="107"/>
      <c r="K53" s="107"/>
      <c r="M53" s="107"/>
      <c r="N53" s="97"/>
      <c r="O53" s="97"/>
    </row>
    <row r="54" spans="1:16" ht="21.75" customHeight="1" x14ac:dyDescent="0.25">
      <c r="F54" s="89" t="s">
        <v>86</v>
      </c>
      <c r="G54" s="58">
        <v>652</v>
      </c>
      <c r="I54" s="66">
        <v>-499170</v>
      </c>
      <c r="K54" s="58">
        <v>652</v>
      </c>
      <c r="M54" s="66">
        <v>-499170</v>
      </c>
      <c r="N54" s="97"/>
      <c r="O54" s="97"/>
      <c r="P54" s="97"/>
    </row>
    <row r="55" spans="1:16" ht="21.75" customHeight="1" x14ac:dyDescent="0.25">
      <c r="E55" s="89" t="s">
        <v>107</v>
      </c>
      <c r="G55" s="107"/>
      <c r="I55" s="107"/>
      <c r="K55" s="107"/>
      <c r="M55" s="107"/>
      <c r="N55" s="97"/>
      <c r="O55" s="97"/>
    </row>
    <row r="56" spans="1:16" ht="21.75" customHeight="1" x14ac:dyDescent="0.25">
      <c r="E56" s="89" t="s">
        <v>87</v>
      </c>
      <c r="G56" s="66">
        <v>-22104</v>
      </c>
      <c r="I56" s="66">
        <v>-225416</v>
      </c>
      <c r="K56" s="66">
        <v>-1435</v>
      </c>
      <c r="M56" s="66">
        <v>-1</v>
      </c>
      <c r="N56" s="97"/>
      <c r="O56" s="97"/>
      <c r="P56" s="97"/>
    </row>
    <row r="57" spans="1:16" ht="21.75" customHeight="1" x14ac:dyDescent="0.25">
      <c r="E57" s="89" t="s">
        <v>111</v>
      </c>
      <c r="G57" s="75">
        <v>321</v>
      </c>
      <c r="I57" s="75">
        <v>860</v>
      </c>
      <c r="K57" s="75">
        <v>0</v>
      </c>
      <c r="M57" s="75">
        <v>0</v>
      </c>
      <c r="N57" s="97"/>
      <c r="O57" s="97"/>
      <c r="P57" s="97"/>
    </row>
    <row r="58" spans="1:16" ht="21.75" customHeight="1" x14ac:dyDescent="0.25">
      <c r="E58" s="89" t="s">
        <v>81</v>
      </c>
      <c r="G58" s="75"/>
      <c r="I58" s="75"/>
      <c r="K58" s="75"/>
      <c r="M58" s="75"/>
      <c r="N58" s="97"/>
      <c r="O58" s="97"/>
    </row>
    <row r="59" spans="1:16" ht="21.75" customHeight="1" x14ac:dyDescent="0.25">
      <c r="F59" s="89" t="s">
        <v>82</v>
      </c>
      <c r="G59" s="117">
        <v>-218206</v>
      </c>
      <c r="I59" s="69">
        <v>141871</v>
      </c>
      <c r="K59" s="66">
        <v>-306087</v>
      </c>
      <c r="M59" s="69">
        <v>93241</v>
      </c>
      <c r="N59" s="97"/>
      <c r="O59" s="97"/>
      <c r="P59" s="97"/>
    </row>
    <row r="60" spans="1:16" ht="21.75" customHeight="1" x14ac:dyDescent="0.25">
      <c r="F60" s="109" t="s">
        <v>88</v>
      </c>
      <c r="G60" s="108">
        <f>SUM(G39:G59)</f>
        <v>-1637046</v>
      </c>
      <c r="I60" s="108">
        <f>SUM(I39:I59)</f>
        <v>-375269</v>
      </c>
      <c r="K60" s="70">
        <f>SUM(K39:K59)</f>
        <v>2675537</v>
      </c>
      <c r="M60" s="79">
        <f>SUM(M39:M59)</f>
        <v>-8673443</v>
      </c>
      <c r="N60" s="97"/>
      <c r="O60" s="97"/>
      <c r="P60" s="97"/>
    </row>
    <row r="61" spans="1:16" ht="21.75" customHeight="1" thickBot="1" x14ac:dyDescent="0.3">
      <c r="A61" s="71" t="s">
        <v>99</v>
      </c>
      <c r="G61" s="110">
        <f>G33+G60</f>
        <v>33490207</v>
      </c>
      <c r="I61" s="110">
        <f>I33+I60</f>
        <v>32730352</v>
      </c>
      <c r="K61" s="110">
        <f>K33+K60</f>
        <v>35016090</v>
      </c>
      <c r="M61" s="110">
        <f>M33+M60</f>
        <v>21176782</v>
      </c>
      <c r="N61" s="97"/>
      <c r="O61" s="97"/>
      <c r="P61" s="97"/>
    </row>
    <row r="62" spans="1:16" ht="21.75" customHeight="1" thickTop="1" x14ac:dyDescent="0.25">
      <c r="A62" s="71" t="s">
        <v>89</v>
      </c>
      <c r="G62" s="60"/>
      <c r="I62" s="60"/>
      <c r="K62" s="60"/>
      <c r="M62" s="60"/>
      <c r="N62" s="97"/>
      <c r="O62" s="97"/>
    </row>
    <row r="63" spans="1:16" ht="21.75" customHeight="1" x14ac:dyDescent="0.25">
      <c r="C63" s="89" t="s">
        <v>90</v>
      </c>
      <c r="G63" s="60">
        <f>+G33-G64</f>
        <v>34806833</v>
      </c>
      <c r="I63" s="60">
        <f>+I33-I64</f>
        <v>32772714</v>
      </c>
      <c r="K63" s="60">
        <f>K33-K64</f>
        <v>32340553</v>
      </c>
      <c r="M63" s="60">
        <f>M33-M64</f>
        <v>29850225</v>
      </c>
      <c r="N63" s="97"/>
      <c r="O63" s="97"/>
      <c r="P63" s="97"/>
    </row>
    <row r="64" spans="1:16" ht="21.75" customHeight="1" x14ac:dyDescent="0.25">
      <c r="C64" s="89" t="s">
        <v>91</v>
      </c>
      <c r="G64" s="60">
        <v>320420</v>
      </c>
      <c r="I64" s="60">
        <v>332907</v>
      </c>
      <c r="K64" s="60">
        <v>0</v>
      </c>
      <c r="M64" s="60">
        <v>0</v>
      </c>
      <c r="N64" s="97"/>
      <c r="O64" s="97"/>
      <c r="P64" s="97"/>
    </row>
    <row r="65" spans="1:16" ht="21.75" customHeight="1" thickBot="1" x14ac:dyDescent="0.3">
      <c r="G65" s="110">
        <f>SUM(G63:G64)</f>
        <v>35127253</v>
      </c>
      <c r="I65" s="110">
        <f>SUM(I63:I64)</f>
        <v>33105621</v>
      </c>
      <c r="K65" s="110">
        <f>SUM(K63:K64)</f>
        <v>32340553</v>
      </c>
      <c r="M65" s="110">
        <f>SUM(M63:M64)</f>
        <v>29850225</v>
      </c>
      <c r="N65" s="97"/>
      <c r="O65" s="97"/>
      <c r="P65" s="97"/>
    </row>
    <row r="66" spans="1:16" ht="21.75" customHeight="1" thickTop="1" x14ac:dyDescent="0.25">
      <c r="A66" s="71" t="s">
        <v>100</v>
      </c>
      <c r="G66" s="60"/>
      <c r="I66" s="60"/>
      <c r="K66" s="60"/>
      <c r="M66" s="60"/>
      <c r="N66" s="97"/>
      <c r="O66" s="97"/>
    </row>
    <row r="67" spans="1:16" ht="21.75" customHeight="1" x14ac:dyDescent="0.25">
      <c r="C67" s="89" t="s">
        <v>90</v>
      </c>
      <c r="G67" s="65">
        <f>+G61-G68</f>
        <v>33208903</v>
      </c>
      <c r="I67" s="65">
        <f>+I61-I68</f>
        <v>32314841</v>
      </c>
      <c r="K67" s="65">
        <f>+K61-K68</f>
        <v>35016090</v>
      </c>
      <c r="M67" s="65">
        <f>+M61-M68</f>
        <v>21176782</v>
      </c>
      <c r="N67" s="97"/>
      <c r="O67" s="97"/>
      <c r="P67" s="97"/>
    </row>
    <row r="68" spans="1:16" ht="21.75" customHeight="1" x14ac:dyDescent="0.25">
      <c r="C68" s="89" t="s">
        <v>91</v>
      </c>
      <c r="G68" s="60">
        <v>281304</v>
      </c>
      <c r="I68" s="60">
        <v>415511</v>
      </c>
      <c r="K68" s="60">
        <v>0</v>
      </c>
      <c r="M68" s="60">
        <v>0</v>
      </c>
      <c r="N68" s="97"/>
      <c r="O68" s="97"/>
      <c r="P68" s="97"/>
    </row>
    <row r="69" spans="1:16" ht="21.75" customHeight="1" thickBot="1" x14ac:dyDescent="0.3">
      <c r="G69" s="110">
        <f>SUM(G67:G68)</f>
        <v>33490207</v>
      </c>
      <c r="I69" s="110">
        <f>SUM(I67:I68)</f>
        <v>32730352</v>
      </c>
      <c r="K69" s="110">
        <f>SUM(K67:K68)</f>
        <v>35016090</v>
      </c>
      <c r="M69" s="110">
        <f>SUM(M67:M68)</f>
        <v>21176782</v>
      </c>
      <c r="N69" s="97"/>
      <c r="O69" s="97"/>
      <c r="P69" s="97"/>
    </row>
    <row r="70" spans="1:16" ht="21.75" customHeight="1" thickTop="1" thickBot="1" x14ac:dyDescent="0.3">
      <c r="A70" s="71" t="s">
        <v>92</v>
      </c>
      <c r="G70" s="111">
        <f>G63/G71</f>
        <v>18.234518501521602</v>
      </c>
      <c r="I70" s="111">
        <f>I63/I71</f>
        <v>17.168889217185487</v>
      </c>
      <c r="K70" s="111">
        <f>K63/K71</f>
        <v>16.942489769981083</v>
      </c>
      <c r="M70" s="111">
        <f>M63/M71</f>
        <v>15.637862831044774</v>
      </c>
      <c r="N70" s="97"/>
      <c r="O70" s="97"/>
    </row>
    <row r="71" spans="1:16" ht="21.75" customHeight="1" thickTop="1" thickBot="1" x14ac:dyDescent="0.3">
      <c r="A71" s="71" t="s">
        <v>93</v>
      </c>
      <c r="B71" s="71"/>
      <c r="C71" s="71"/>
      <c r="D71" s="71"/>
      <c r="G71" s="112">
        <v>1908843</v>
      </c>
      <c r="H71" s="93"/>
      <c r="I71" s="112">
        <v>1908843</v>
      </c>
      <c r="J71" s="93"/>
      <c r="K71" s="112">
        <v>1908843</v>
      </c>
      <c r="M71" s="112">
        <v>1908843</v>
      </c>
      <c r="N71" s="97"/>
      <c r="O71" s="97"/>
    </row>
    <row r="72" spans="1:16" ht="19.5" thickTop="1" x14ac:dyDescent="0.25"/>
    <row r="73" spans="1:16" x14ac:dyDescent="0.25">
      <c r="G73" s="113"/>
      <c r="I73" s="113"/>
      <c r="K73" s="113"/>
      <c r="M73" s="113"/>
    </row>
  </sheetData>
  <sheetProtection algorithmName="SHA-512" hashValue="fRoamYytL9vf75qC3FGIrI98QXr/+INBBmaEWyPpyMT6qITnD9HXhWd4WmgyAvoQc42KU1qY8k6lMqOo/uWQIQ==" saltValue="MnlWq5CN1GnQ8tK+CFHh6Q==" spinCount="100000" sheet="1" objects="1" scenarios="1"/>
  <mergeCells count="6">
    <mergeCell ref="A1:M1"/>
    <mergeCell ref="A2:M2"/>
    <mergeCell ref="A3:M3"/>
    <mergeCell ref="A4:M4"/>
    <mergeCell ref="G6:I6"/>
    <mergeCell ref="K6:M6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  <rowBreaks count="1" manualBreakCount="1">
    <brk id="34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งบฐานะการเงิน</vt:lpstr>
      <vt:lpstr>งบกำไรขาดทุนเบ็ดเสร็จ 3 เดือน</vt:lpstr>
      <vt:lpstr>งบกำไรขาดทุนเบ็ดเสร็จ 9 เดือน</vt:lpstr>
      <vt:lpstr>'งบกำไรขาดทุนเบ็ดเสร็จ 3 เดือน'!Print_Area</vt:lpstr>
      <vt:lpstr>'งบกำไรขาดทุนเบ็ดเสร็จ 9 เดือน'!Print_Area</vt:lpstr>
      <vt:lpstr>'งบกำไรขาดทุนเบ็ดเสร็จ 3 เดือน'!Print_Titles</vt:lpstr>
      <vt:lpstr>'งบกำไรขาดทุนเบ็ดเสร็จ 9 เดือน'!Print_Titles</vt:lpstr>
      <vt:lpstr>งบฐานะการเงิน!Print_Titles</vt:lpstr>
    </vt:vector>
  </TitlesOfParts>
  <Company>BBL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Varinthorn Luengamornsiri</dc:creator>
  <cp:lastModifiedBy>Marisa Kritchanarat</cp:lastModifiedBy>
  <cp:lastPrinted>2024-10-16T07:53:08Z</cp:lastPrinted>
  <dcterms:created xsi:type="dcterms:W3CDTF">2008-01-03T03:04:02Z</dcterms:created>
  <dcterms:modified xsi:type="dcterms:W3CDTF">2024-10-17T04:10:14Z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